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humanitsvab-my.sharepoint.com/personal/erik_bjorelind_humanit_se/Documents/Dokument/Erik/TD Teknisk Delegat/SSF dokument/"/>
    </mc:Choice>
  </mc:AlternateContent>
  <xr:revisionPtr revIDLastSave="0" documentId="13_ncr:4000b_{1CA9B668-7CB8-4F01-95F6-AEB3806E1BE2}" xr6:coauthVersionLast="47" xr6:coauthVersionMax="47" xr10:uidLastSave="{00000000-0000-0000-0000-000000000000}"/>
  <bookViews>
    <workbookView xWindow="-108" yWindow="-108" windowWidth="23256" windowHeight="12576" firstSheet="1" activeTab="1"/>
  </bookViews>
  <sheets>
    <sheet name="SWE" sheetId="1" state="hidden" r:id="rId1"/>
    <sheet name="Internat." sheetId="2" r:id="rId2"/>
  </sheets>
  <definedNames>
    <definedName name="_xlnm.Print_Area" localSheetId="0">SWE!$A$1:$M$71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2" l="1"/>
  <c r="L36" i="2"/>
  <c r="M36" i="2" s="1"/>
  <c r="L43" i="2"/>
  <c r="M43" i="2" s="1"/>
  <c r="M28" i="2"/>
  <c r="L42" i="2"/>
  <c r="L44" i="2"/>
  <c r="L45" i="2"/>
  <c r="M45" i="2" s="1"/>
  <c r="L41" i="2"/>
  <c r="L38" i="2"/>
  <c r="L37" i="2"/>
  <c r="L35" i="2"/>
  <c r="L34" i="2"/>
  <c r="M47" i="2" l="1"/>
  <c r="M49" i="2" s="1"/>
  <c r="M44" i="2"/>
  <c r="M42" i="2"/>
  <c r="M41" i="2"/>
  <c r="M38" i="2"/>
  <c r="M37" i="2"/>
  <c r="M35" i="2"/>
  <c r="M34" i="2"/>
  <c r="M49" i="1"/>
  <c r="M42" i="1"/>
  <c r="M43" i="1"/>
  <c r="M44" i="1"/>
  <c r="M38" i="1"/>
  <c r="M37" i="1"/>
  <c r="M39" i="1"/>
  <c r="M36" i="1"/>
  <c r="M35" i="1"/>
  <c r="M29" i="1"/>
  <c r="M24" i="1"/>
  <c r="M46" i="1"/>
  <c r="M47" i="1"/>
  <c r="M48" i="1"/>
  <c r="M50" i="1"/>
  <c r="M51" i="1"/>
  <c r="M48" i="2" l="1"/>
  <c r="M52" i="2" l="1"/>
  <c r="M51" i="2"/>
</calcChain>
</file>

<file path=xl/sharedStrings.xml><?xml version="1.0" encoding="utf-8"?>
<sst xmlns="http://schemas.openxmlformats.org/spreadsheetml/2006/main" count="203" uniqueCount="116">
  <si>
    <t>NAME</t>
  </si>
  <si>
    <t>BANK</t>
  </si>
  <si>
    <t>Swift</t>
  </si>
  <si>
    <t>Betrag</t>
  </si>
  <si>
    <t>CHF</t>
  </si>
  <si>
    <t>Visum</t>
  </si>
  <si>
    <t>Konto</t>
  </si>
  <si>
    <t>EXPENSES SHEET - CHF</t>
  </si>
  <si>
    <t>Personal statements</t>
  </si>
  <si>
    <t>SURNAME</t>
  </si>
  <si>
    <t>ADDRESS</t>
  </si>
  <si>
    <t>PLACE</t>
  </si>
  <si>
    <t>COUNTRY</t>
  </si>
  <si>
    <t xml:space="preserve">Information of assignment </t>
  </si>
  <si>
    <t>FUNCTION</t>
  </si>
  <si>
    <t>DISCIPLINE</t>
  </si>
  <si>
    <t>q</t>
  </si>
  <si>
    <t>TECHNICAL ADVISOR</t>
  </si>
  <si>
    <t>AL</t>
  </si>
  <si>
    <t>SB</t>
  </si>
  <si>
    <t>SNOW CONTROLLER</t>
  </si>
  <si>
    <t>CC</t>
  </si>
  <si>
    <t>OTHER</t>
  </si>
  <si>
    <t>INSPECTOR</t>
  </si>
  <si>
    <t>FS</t>
  </si>
  <si>
    <t>TECHNICAL DELEGATE</t>
  </si>
  <si>
    <t>JP</t>
  </si>
  <si>
    <t xml:space="preserve">OTHER </t>
  </si>
  <si>
    <t>NC</t>
  </si>
  <si>
    <t>DATE</t>
  </si>
  <si>
    <t>Amount CHF</t>
  </si>
  <si>
    <t>Number of days</t>
  </si>
  <si>
    <t>X</t>
  </si>
  <si>
    <t xml:space="preserve">CHF </t>
  </si>
  <si>
    <t xml:space="preserve">Number of km </t>
  </si>
  <si>
    <t>Currency</t>
  </si>
  <si>
    <t>Amount</t>
  </si>
  <si>
    <t>Rate</t>
  </si>
  <si>
    <t>TOTAL IN CHF</t>
  </si>
  <si>
    <t>Date:</t>
  </si>
  <si>
    <t>Signature:</t>
  </si>
  <si>
    <t xml:space="preserve">INTERN  -  FIS </t>
  </si>
  <si>
    <t>Kredi</t>
  </si>
  <si>
    <t>Kst</t>
  </si>
  <si>
    <t>MWst</t>
  </si>
  <si>
    <t>Materiell</t>
  </si>
  <si>
    <t>Zahlung</t>
  </si>
  <si>
    <t>Gebucht</t>
  </si>
  <si>
    <t>OP</t>
  </si>
  <si>
    <t>Bezahlt</t>
  </si>
  <si>
    <t>Cash payment</t>
  </si>
  <si>
    <t>JUDGE</t>
  </si>
  <si>
    <t xml:space="preserve">5.  Remarks </t>
  </si>
  <si>
    <t xml:space="preserve">4.  Other expenses  (please enclose receipts) </t>
  </si>
  <si>
    <t xml:space="preserve">3.  Other travel expenses </t>
  </si>
  <si>
    <t xml:space="preserve">2.  Travel expenses by car </t>
  </si>
  <si>
    <t xml:space="preserve">1.  Daily allowance </t>
  </si>
  <si>
    <t xml:space="preserve">The organizer has to provide free accommodation and meals to the TD. Maximum travel expenses including fees according to ICR.  </t>
  </si>
  <si>
    <t>CH-3653 Oberhofen (Switzerland), Tel. +41 (33) 244 61 61 - Fax +41 (33) 244 61 71 - http://www.fisski.ch</t>
  </si>
  <si>
    <t>Event/Place</t>
  </si>
  <si>
    <t>Destination:</t>
  </si>
  <si>
    <t>Place of departure:</t>
  </si>
  <si>
    <t>ERIK</t>
  </si>
  <si>
    <t>SWE</t>
  </si>
  <si>
    <t>SEK</t>
  </si>
  <si>
    <t>x</t>
  </si>
  <si>
    <t>Personal id number 19630427-0256</t>
  </si>
  <si>
    <t>BIC HANDSESS</t>
  </si>
  <si>
    <t>HANDELSBANKEN,  clearing 6193</t>
  </si>
  <si>
    <t>IBAN</t>
  </si>
  <si>
    <t>SE09 6000 0000 0009 2121 2968</t>
  </si>
  <si>
    <t>TOTAL IN SEK</t>
  </si>
  <si>
    <t>Account</t>
  </si>
  <si>
    <t>BJOERELIND</t>
  </si>
  <si>
    <t>TOTAL IN EUR</t>
  </si>
  <si>
    <t>Competition</t>
  </si>
  <si>
    <t>Home</t>
  </si>
  <si>
    <t>ÖSTERGÅRDSVÄGEN 28</t>
  </si>
  <si>
    <t>134 65 GUSTAVSBERG</t>
  </si>
  <si>
    <t>8</t>
  </si>
  <si>
    <t>PREL TAX SEK</t>
  </si>
  <si>
    <t>TO PAY AFTER TAX SEK</t>
  </si>
  <si>
    <t>TO PAY IF TAX IS NOT WITHDRAWN SEK</t>
  </si>
  <si>
    <t>TelemarksVeka</t>
  </si>
  <si>
    <t>2022-06-21--26</t>
  </si>
  <si>
    <t>Inspection</t>
  </si>
  <si>
    <t>2022-05-13--15</t>
  </si>
  <si>
    <t>Ferry</t>
  </si>
  <si>
    <t>Road Tolls</t>
  </si>
  <si>
    <t>Included in kilometers</t>
  </si>
  <si>
    <t>Parking, Inspection</t>
  </si>
  <si>
    <t>Lunch Thursday</t>
  </si>
  <si>
    <t>Lunch Saturday</t>
  </si>
  <si>
    <t>NOK</t>
  </si>
  <si>
    <t>Bö</t>
  </si>
  <si>
    <t>782</t>
  </si>
  <si>
    <t>Parking</t>
  </si>
  <si>
    <t>Location</t>
  </si>
  <si>
    <t>days</t>
  </si>
  <si>
    <t>Allowance</t>
  </si>
  <si>
    <t>Expenses</t>
  </si>
  <si>
    <t>Prel. Tax 30%</t>
  </si>
  <si>
    <t>Anders Andersson</t>
  </si>
  <si>
    <t>TO PAY AFTER TAX</t>
  </si>
  <si>
    <t>TO PAY IF TAX IS NOT DEDUCTED</t>
  </si>
  <si>
    <t xml:space="preserve">6.  Remarks </t>
  </si>
  <si>
    <t>Exchange rates</t>
  </si>
  <si>
    <t>EUR</t>
  </si>
  <si>
    <t>Personal id number 19990909-1234</t>
  </si>
  <si>
    <t>Anders</t>
  </si>
  <si>
    <t>Andersson</t>
  </si>
  <si>
    <t>Andersgatan 2</t>
  </si>
  <si>
    <t>123 45 Anderstorp</t>
  </si>
  <si>
    <t>Bluffbanken 1234</t>
  </si>
  <si>
    <t>3.  Other travel expenses (please enclose receipts)</t>
  </si>
  <si>
    <t xml:space="preserve">2.  Travel expenses by own car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</si>
</sst>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 * #,##0.00_ ;_ * \-#,##0.00_ ;_ * &quot;-&quot;??_ ;_ @_ "/>
    <numFmt numFmtId="187" formatCode="#,##0.00_ ;\-#,##0.00\ "/>
  </numFmts>
  <fonts count="2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Wingdings"/>
      <charset val="2"/>
    </font>
    <font>
      <i/>
      <sz val="9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Wingdings"/>
      <charset val="2"/>
    </font>
    <font>
      <sz val="14"/>
      <name val="Blackadder ITC"/>
      <family val="5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5" fillId="0" borderId="0" xfId="0" applyFont="1"/>
    <xf numFmtId="0" fontId="3" fillId="0" borderId="0" xfId="0" applyFont="1"/>
    <xf numFmtId="0" fontId="7" fillId="0" borderId="2" xfId="0" applyFont="1" applyFill="1" applyBorder="1"/>
    <xf numFmtId="0" fontId="7" fillId="0" borderId="3" xfId="0" applyFont="1" applyFill="1" applyBorder="1"/>
    <xf numFmtId="0" fontId="5" fillId="0" borderId="0" xfId="0" applyFont="1" applyAlignment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1" xfId="0" applyFont="1" applyFill="1" applyBorder="1"/>
    <xf numFmtId="0" fontId="11" fillId="0" borderId="5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left"/>
    </xf>
    <xf numFmtId="0" fontId="7" fillId="0" borderId="6" xfId="0" applyFont="1" applyFill="1" applyBorder="1"/>
    <xf numFmtId="49" fontId="10" fillId="0" borderId="0" xfId="0" applyNumberFormat="1" applyFont="1"/>
    <xf numFmtId="0" fontId="7" fillId="0" borderId="6" xfId="0" applyFont="1" applyFill="1" applyBorder="1" applyAlignment="1"/>
    <xf numFmtId="49" fontId="10" fillId="0" borderId="7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49" fontId="10" fillId="0" borderId="0" xfId="0" applyNumberFormat="1" applyFont="1" applyAlignment="1">
      <alignment horizontal="left"/>
    </xf>
    <xf numFmtId="49" fontId="10" fillId="0" borderId="8" xfId="0" applyNumberFormat="1" applyFont="1" applyBorder="1" applyAlignment="1">
      <alignment horizontal="center"/>
    </xf>
    <xf numFmtId="49" fontId="10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49" fontId="10" fillId="0" borderId="8" xfId="0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/>
    <xf numFmtId="14" fontId="7" fillId="0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center"/>
    </xf>
    <xf numFmtId="49" fontId="10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3" fillId="0" borderId="3" xfId="0" applyFont="1" applyFill="1" applyBorder="1"/>
    <xf numFmtId="0" fontId="13" fillId="0" borderId="0" xfId="0" applyFont="1" applyFill="1" applyBorder="1"/>
    <xf numFmtId="0" fontId="13" fillId="0" borderId="4" xfId="0" applyFont="1" applyFill="1" applyBorder="1"/>
    <xf numFmtId="0" fontId="13" fillId="0" borderId="1" xfId="0" applyFont="1" applyFill="1" applyBorder="1"/>
    <xf numFmtId="0" fontId="7" fillId="0" borderId="9" xfId="0" applyFont="1" applyFill="1" applyBorder="1"/>
    <xf numFmtId="14" fontId="7" fillId="0" borderId="5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49" fontId="10" fillId="0" borderId="6" xfId="2" applyNumberFormat="1" applyFont="1" applyBorder="1"/>
    <xf numFmtId="49" fontId="10" fillId="0" borderId="6" xfId="0" applyNumberFormat="1" applyFont="1" applyBorder="1"/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4" fontId="10" fillId="0" borderId="6" xfId="0" applyNumberFormat="1" applyFont="1" applyBorder="1" applyAlignment="1"/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49" fontId="10" fillId="0" borderId="0" xfId="2" applyNumberFormat="1" applyFont="1" applyBorder="1"/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/>
    <xf numFmtId="4" fontId="10" fillId="0" borderId="0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49" fontId="10" fillId="0" borderId="1" xfId="2" applyNumberFormat="1" applyFont="1" applyBorder="1"/>
    <xf numFmtId="49" fontId="10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/>
    <xf numFmtId="4" fontId="10" fillId="0" borderId="1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0" fillId="0" borderId="0" xfId="0" applyBorder="1"/>
    <xf numFmtId="4" fontId="3" fillId="0" borderId="0" xfId="0" applyNumberFormat="1" applyFont="1" applyBorder="1"/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7" xfId="0" applyNumberFormat="1" applyFont="1" applyBorder="1"/>
    <xf numFmtId="0" fontId="10" fillId="0" borderId="11" xfId="0" applyFont="1" applyBorder="1" applyAlignment="1">
      <alignment horizontal="center"/>
    </xf>
    <xf numFmtId="4" fontId="10" fillId="0" borderId="2" xfId="0" applyNumberFormat="1" applyFont="1" applyBorder="1" applyAlignment="1"/>
    <xf numFmtId="4" fontId="10" fillId="0" borderId="11" xfId="0" applyNumberFormat="1" applyFont="1" applyBorder="1" applyAlignment="1">
      <alignment horizontal="center"/>
    </xf>
    <xf numFmtId="4" fontId="10" fillId="0" borderId="8" xfId="0" applyNumberFormat="1" applyFont="1" applyBorder="1"/>
    <xf numFmtId="0" fontId="10" fillId="0" borderId="12" xfId="0" applyFont="1" applyBorder="1" applyAlignment="1">
      <alignment horizontal="center"/>
    </xf>
    <xf numFmtId="4" fontId="10" fillId="0" borderId="3" xfId="0" applyNumberFormat="1" applyFont="1" applyBorder="1" applyAlignment="1"/>
    <xf numFmtId="4" fontId="10" fillId="0" borderId="9" xfId="0" applyNumberFormat="1" applyFont="1" applyBorder="1"/>
    <xf numFmtId="0" fontId="10" fillId="0" borderId="13" xfId="0" applyFont="1" applyBorder="1" applyAlignment="1">
      <alignment horizontal="center"/>
    </xf>
    <xf numFmtId="4" fontId="10" fillId="0" borderId="4" xfId="0" applyNumberFormat="1" applyFont="1" applyBorder="1" applyAlignment="1"/>
    <xf numFmtId="0" fontId="10" fillId="0" borderId="2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2" fillId="0" borderId="0" xfId="2" applyNumberFormat="1" applyFont="1" applyBorder="1"/>
    <xf numFmtId="49" fontId="12" fillId="0" borderId="0" xfId="0" applyNumberFormat="1" applyFont="1" applyBorder="1"/>
    <xf numFmtId="4" fontId="12" fillId="0" borderId="0" xfId="0" applyNumberFormat="1" applyFont="1" applyBorder="1"/>
    <xf numFmtId="0" fontId="12" fillId="0" borderId="14" xfId="0" applyFont="1" applyBorder="1" applyAlignment="1">
      <alignment horizontal="left"/>
    </xf>
    <xf numFmtId="4" fontId="12" fillId="0" borderId="15" xfId="0" applyNumberFormat="1" applyFont="1" applyBorder="1" applyAlignment="1"/>
    <xf numFmtId="4" fontId="12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49" fontId="12" fillId="0" borderId="16" xfId="0" applyNumberFormat="1" applyFont="1" applyBorder="1"/>
    <xf numFmtId="49" fontId="10" fillId="0" borderId="16" xfId="0" applyNumberFormat="1" applyFont="1" applyBorder="1"/>
    <xf numFmtId="49" fontId="12" fillId="0" borderId="0" xfId="0" applyNumberFormat="1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2" xfId="0" applyFont="1" applyFill="1" applyBorder="1"/>
    <xf numFmtId="0" fontId="10" fillId="0" borderId="6" xfId="0" applyFont="1" applyFill="1" applyBorder="1"/>
    <xf numFmtId="0" fontId="10" fillId="0" borderId="17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0" fontId="4" fillId="0" borderId="2" xfId="0" applyFont="1" applyBorder="1"/>
    <xf numFmtId="0" fontId="4" fillId="0" borderId="6" xfId="0" applyFont="1" applyBorder="1"/>
    <xf numFmtId="0" fontId="14" fillId="0" borderId="7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center"/>
    </xf>
    <xf numFmtId="0" fontId="10" fillId="0" borderId="2" xfId="0" applyFont="1" applyBorder="1"/>
    <xf numFmtId="0" fontId="10" fillId="0" borderId="7" xfId="0" applyFont="1" applyBorder="1"/>
    <xf numFmtId="3" fontId="10" fillId="0" borderId="2" xfId="0" applyNumberFormat="1" applyFont="1" applyBorder="1" applyAlignment="1"/>
    <xf numFmtId="3" fontId="10" fillId="0" borderId="7" xfId="0" applyNumberFormat="1" applyFont="1" applyBorder="1" applyAlignment="1"/>
    <xf numFmtId="3" fontId="10" fillId="0" borderId="0" xfId="0" applyNumberFormat="1" applyFont="1" applyBorder="1" applyAlignment="1"/>
    <xf numFmtId="0" fontId="4" fillId="0" borderId="3" xfId="0" applyFont="1" applyBorder="1"/>
    <xf numFmtId="0" fontId="4" fillId="0" borderId="0" xfId="0" applyFont="1" applyBorder="1"/>
    <xf numFmtId="0" fontId="14" fillId="0" borderId="8" xfId="0" applyFont="1" applyBorder="1" applyAlignment="1">
      <alignment horizontal="center"/>
    </xf>
    <xf numFmtId="4" fontId="10" fillId="0" borderId="8" xfId="0" applyNumberFormat="1" applyFont="1" applyBorder="1" applyAlignment="1" applyProtection="1">
      <alignment horizontal="center"/>
    </xf>
    <xf numFmtId="0" fontId="10" fillId="0" borderId="3" xfId="0" applyFont="1" applyBorder="1"/>
    <xf numFmtId="0" fontId="10" fillId="0" borderId="8" xfId="0" applyFont="1" applyBorder="1"/>
    <xf numFmtId="3" fontId="10" fillId="0" borderId="3" xfId="0" applyNumberFormat="1" applyFont="1" applyBorder="1" applyAlignment="1"/>
    <xf numFmtId="3" fontId="10" fillId="0" borderId="8" xfId="0" applyNumberFormat="1" applyFont="1" applyBorder="1" applyAlignment="1"/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/>
    <xf numFmtId="0" fontId="4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" xfId="0" applyFont="1" applyBorder="1"/>
    <xf numFmtId="0" fontId="10" fillId="0" borderId="9" xfId="0" applyFont="1" applyBorder="1"/>
    <xf numFmtId="3" fontId="10" fillId="0" borderId="4" xfId="0" applyNumberFormat="1" applyFont="1" applyBorder="1" applyAlignment="1"/>
    <xf numFmtId="3" fontId="10" fillId="0" borderId="9" xfId="0" applyNumberFormat="1" applyFont="1" applyBorder="1" applyAlignment="1"/>
    <xf numFmtId="0" fontId="10" fillId="0" borderId="4" xfId="0" applyFont="1" applyBorder="1" applyAlignment="1">
      <alignment vertical="center"/>
    </xf>
    <xf numFmtId="0" fontId="10" fillId="0" borderId="1" xfId="0" applyFont="1" applyBorder="1" applyAlignment="1"/>
    <xf numFmtId="0" fontId="4" fillId="0" borderId="1" xfId="0" applyFont="1" applyBorder="1" applyAlignment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/>
    </xf>
    <xf numFmtId="4" fontId="10" fillId="0" borderId="10" xfId="0" applyNumberFormat="1" applyFont="1" applyBorder="1" applyAlignment="1"/>
    <xf numFmtId="49" fontId="16" fillId="0" borderId="0" xfId="2" applyNumberFormat="1" applyFont="1" applyBorder="1"/>
    <xf numFmtId="49" fontId="16" fillId="0" borderId="0" xfId="0" applyNumberFormat="1" applyFont="1" applyBorder="1"/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0" fontId="9" fillId="0" borderId="0" xfId="0" applyFont="1"/>
    <xf numFmtId="4" fontId="10" fillId="0" borderId="10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left"/>
    </xf>
    <xf numFmtId="0" fontId="12" fillId="2" borderId="17" xfId="0" applyFont="1" applyFill="1" applyBorder="1" applyAlignment="1"/>
    <xf numFmtId="0" fontId="6" fillId="2" borderId="5" xfId="0" applyFont="1" applyFill="1" applyBorder="1" applyAlignment="1"/>
    <xf numFmtId="0" fontId="8" fillId="2" borderId="5" xfId="0" applyFont="1" applyFill="1" applyBorder="1" applyAlignment="1"/>
    <xf numFmtId="4" fontId="6" fillId="2" borderId="5" xfId="0" applyNumberFormat="1" applyFont="1" applyFill="1" applyBorder="1" applyAlignment="1"/>
    <xf numFmtId="4" fontId="5" fillId="2" borderId="5" xfId="0" applyNumberFormat="1" applyFont="1" applyFill="1" applyBorder="1" applyAlignment="1"/>
    <xf numFmtId="4" fontId="12" fillId="2" borderId="18" xfId="0" applyNumberFormat="1" applyFont="1" applyFill="1" applyBorder="1" applyAlignment="1">
      <alignment horizontal="center"/>
    </xf>
    <xf numFmtId="4" fontId="5" fillId="2" borderId="18" xfId="0" applyNumberFormat="1" applyFont="1" applyFill="1" applyBorder="1" applyAlignment="1"/>
    <xf numFmtId="4" fontId="9" fillId="2" borderId="18" xfId="0" applyNumberFormat="1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Continuous"/>
    </xf>
    <xf numFmtId="4" fontId="6" fillId="2" borderId="5" xfId="0" applyNumberFormat="1" applyFont="1" applyFill="1" applyBorder="1" applyAlignment="1">
      <alignment horizontal="centerContinuous"/>
    </xf>
    <xf numFmtId="0" fontId="0" fillId="3" borderId="0" xfId="0" applyFill="1" applyBorder="1"/>
    <xf numFmtId="4" fontId="3" fillId="3" borderId="0" xfId="0" applyNumberFormat="1" applyFont="1" applyFill="1" applyBorder="1"/>
    <xf numFmtId="0" fontId="7" fillId="3" borderId="6" xfId="0" applyFont="1" applyFill="1" applyBorder="1" applyAlignment="1"/>
    <xf numFmtId="0" fontId="7" fillId="3" borderId="6" xfId="0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0" fontId="0" fillId="3" borderId="0" xfId="0" applyFill="1"/>
    <xf numFmtId="4" fontId="5" fillId="2" borderId="18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4" fontId="12" fillId="0" borderId="19" xfId="0" applyNumberFormat="1" applyFont="1" applyBorder="1" applyAlignment="1">
      <alignment horizontal="center"/>
    </xf>
    <xf numFmtId="187" fontId="10" fillId="0" borderId="8" xfId="0" applyNumberFormat="1" applyFont="1" applyBorder="1" applyAlignment="1">
      <alignment horizontal="center"/>
    </xf>
    <xf numFmtId="49" fontId="5" fillId="0" borderId="1" xfId="2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49" fontId="10" fillId="0" borderId="6" xfId="0" applyNumberFormat="1" applyFont="1" applyBorder="1" applyAlignment="1">
      <alignment horizontal="center" vertical="center"/>
    </xf>
    <xf numFmtId="0" fontId="0" fillId="0" borderId="20" xfId="0" applyBorder="1"/>
    <xf numFmtId="49" fontId="10" fillId="0" borderId="20" xfId="0" applyNumberFormat="1" applyFont="1" applyBorder="1"/>
    <xf numFmtId="4" fontId="10" fillId="0" borderId="20" xfId="0" applyNumberFormat="1" applyFont="1" applyBorder="1" applyAlignment="1">
      <alignment horizontal="left"/>
    </xf>
    <xf numFmtId="4" fontId="10" fillId="0" borderId="20" xfId="0" applyNumberFormat="1" applyFont="1" applyBorder="1" applyAlignment="1"/>
    <xf numFmtId="4" fontId="10" fillId="0" borderId="2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10" fillId="0" borderId="20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9" fontId="12" fillId="0" borderId="16" xfId="0" applyNumberFormat="1" applyFont="1" applyBorder="1" applyAlignment="1"/>
    <xf numFmtId="0" fontId="0" fillId="0" borderId="16" xfId="0" applyBorder="1" applyAlignment="1"/>
    <xf numFmtId="0" fontId="9" fillId="0" borderId="6" xfId="0" applyFont="1" applyBorder="1" applyAlignment="1">
      <alignment horizontal="center"/>
    </xf>
    <xf numFmtId="49" fontId="12" fillId="0" borderId="16" xfId="0" applyNumberFormat="1" applyFont="1" applyBorder="1" applyAlignment="1"/>
    <xf numFmtId="0" fontId="0" fillId="0" borderId="16" xfId="0" applyBorder="1" applyAlignment="1"/>
    <xf numFmtId="0" fontId="12" fillId="2" borderId="1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2" borderId="1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9" fontId="7" fillId="0" borderId="0" xfId="1" applyFont="1" applyBorder="1" applyAlignment="1">
      <alignment horizontal="left"/>
    </xf>
    <xf numFmtId="14" fontId="7" fillId="0" borderId="8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left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horizontal="center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14" fontId="7" fillId="4" borderId="0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/>
    </xf>
    <xf numFmtId="0" fontId="10" fillId="4" borderId="10" xfId="0" applyNumberFormat="1" applyFont="1" applyFill="1" applyBorder="1" applyAlignment="1">
      <alignment horizontal="center" vertical="center"/>
    </xf>
    <xf numFmtId="49" fontId="10" fillId="4" borderId="20" xfId="0" applyNumberFormat="1" applyFont="1" applyFill="1" applyBorder="1" applyAlignment="1">
      <alignment horizontal="left" vertical="center"/>
    </xf>
    <xf numFmtId="0" fontId="0" fillId="4" borderId="20" xfId="0" applyFill="1" applyBorder="1"/>
    <xf numFmtId="49" fontId="10" fillId="4" borderId="20" xfId="0" applyNumberFormat="1" applyFont="1" applyFill="1" applyBorder="1"/>
    <xf numFmtId="4" fontId="10" fillId="4" borderId="20" xfId="0" applyNumberFormat="1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4" fontId="10" fillId="4" borderId="20" xfId="0" applyNumberFormat="1" applyFont="1" applyFill="1" applyBorder="1" applyAlignment="1"/>
    <xf numFmtId="4" fontId="10" fillId="4" borderId="2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4" fontId="10" fillId="4" borderId="10" xfId="0" applyNumberFormat="1" applyFont="1" applyFill="1" applyBorder="1" applyAlignment="1"/>
    <xf numFmtId="49" fontId="19" fillId="4" borderId="16" xfId="0" applyNumberFormat="1" applyFont="1" applyFill="1" applyBorder="1"/>
    <xf numFmtId="49" fontId="10" fillId="4" borderId="16" xfId="0" applyNumberFormat="1" applyFont="1" applyFill="1" applyBorder="1"/>
    <xf numFmtId="0" fontId="18" fillId="4" borderId="16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49" fontId="9" fillId="4" borderId="8" xfId="0" applyNumberFormat="1" applyFont="1" applyFill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49" fontId="9" fillId="4" borderId="9" xfId="0" applyNumberFormat="1" applyFont="1" applyFill="1" applyBorder="1" applyAlignment="1">
      <alignment horizontal="left" vertical="top" wrapText="1"/>
    </xf>
    <xf numFmtId="1" fontId="12" fillId="0" borderId="0" xfId="0" applyNumberFormat="1" applyFont="1" applyBorder="1"/>
    <xf numFmtId="49" fontId="10" fillId="4" borderId="17" xfId="0" applyNumberFormat="1" applyFont="1" applyFill="1" applyBorder="1" applyAlignment="1">
      <alignment horizontal="left"/>
    </xf>
    <xf numFmtId="49" fontId="10" fillId="4" borderId="5" xfId="0" applyNumberFormat="1" applyFont="1" applyFill="1" applyBorder="1" applyAlignment="1">
      <alignment horizontal="left"/>
    </xf>
    <xf numFmtId="49" fontId="10" fillId="4" borderId="18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4" fontId="10" fillId="4" borderId="0" xfId="2" applyNumberFormat="1" applyFont="1" applyFill="1" applyBorder="1"/>
    <xf numFmtId="4" fontId="10" fillId="0" borderId="0" xfId="0" applyNumberFormat="1" applyFont="1" applyFill="1" applyBorder="1"/>
    <xf numFmtId="4" fontId="10" fillId="0" borderId="1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9" fontId="12" fillId="0" borderId="0" xfId="2" applyNumberFormat="1" applyFont="1" applyBorder="1" applyAlignment="1">
      <alignment horizontal="right"/>
    </xf>
    <xf numFmtId="49" fontId="12" fillId="4" borderId="0" xfId="0" applyNumberFormat="1" applyFont="1" applyFill="1" applyBorder="1" applyAlignment="1">
      <alignment horizontal="left"/>
    </xf>
    <xf numFmtId="49" fontId="10" fillId="4" borderId="0" xfId="2" applyNumberFormat="1" applyFont="1" applyFill="1" applyBorder="1" applyAlignment="1">
      <alignment horizontal="left"/>
    </xf>
    <xf numFmtId="49" fontId="10" fillId="4" borderId="8" xfId="2" applyNumberFormat="1" applyFont="1" applyFill="1" applyBorder="1" applyAlignment="1">
      <alignment horizontal="left"/>
    </xf>
    <xf numFmtId="0" fontId="0" fillId="0" borderId="15" xfId="0" applyBorder="1"/>
    <xf numFmtId="0" fontId="12" fillId="0" borderId="21" xfId="0" applyFont="1" applyBorder="1" applyAlignment="1">
      <alignment horizontal="left"/>
    </xf>
    <xf numFmtId="0" fontId="0" fillId="0" borderId="22" xfId="0" applyBorder="1"/>
    <xf numFmtId="4" fontId="12" fillId="0" borderId="22" xfId="0" applyNumberFormat="1" applyFont="1" applyBorder="1" applyAlignment="1"/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0" fontId="0" fillId="4" borderId="16" xfId="0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left"/>
    </xf>
    <xf numFmtId="49" fontId="10" fillId="4" borderId="8" xfId="0" applyNumberFormat="1" applyFont="1" applyFill="1" applyBorder="1" applyAlignment="1">
      <alignment horizontal="left"/>
    </xf>
    <xf numFmtId="49" fontId="10" fillId="4" borderId="2" xfId="0" applyNumberFormat="1" applyFont="1" applyFill="1" applyBorder="1" applyAlignment="1" applyProtection="1">
      <alignment horizontal="left"/>
      <protection locked="0"/>
    </xf>
    <xf numFmtId="49" fontId="10" fillId="4" borderId="6" xfId="0" applyNumberFormat="1" applyFont="1" applyFill="1" applyBorder="1" applyAlignment="1" applyProtection="1">
      <alignment horizontal="left"/>
      <protection locked="0"/>
    </xf>
    <xf numFmtId="49" fontId="10" fillId="4" borderId="7" xfId="0" applyNumberFormat="1" applyFont="1" applyFill="1" applyBorder="1" applyAlignment="1" applyProtection="1">
      <alignment horizontal="left"/>
      <protection locked="0"/>
    </xf>
    <xf numFmtId="49" fontId="10" fillId="4" borderId="1" xfId="2" applyNumberFormat="1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center"/>
    </xf>
    <xf numFmtId="49" fontId="10" fillId="4" borderId="9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left"/>
    </xf>
    <xf numFmtId="0" fontId="10" fillId="4" borderId="22" xfId="0" applyFont="1" applyFill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2B2B2"/>
      <rgbColor rgb="000000FF"/>
      <rgbColor rgb="00969696"/>
      <rgbColor rgb="00777777"/>
      <rgbColor rgb="00C0C0C0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DDDD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80808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13</xdr:col>
      <xdr:colOff>0</xdr:colOff>
      <xdr:row>2</xdr:row>
      <xdr:rowOff>182880</xdr:rowOff>
    </xdr:to>
    <xdr:pic>
      <xdr:nvPicPr>
        <xdr:cNvPr id="1194" name="Grafik 3" descr="FIS_Letter_top">
          <a:extLst>
            <a:ext uri="{FF2B5EF4-FFF2-40B4-BE49-F238E27FC236}">
              <a16:creationId xmlns:a16="http://schemas.microsoft.com/office/drawing/2014/main" id="{B40ACE57-D3B9-337E-897B-BD8601DA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63169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68</xdr:row>
      <xdr:rowOff>144780</xdr:rowOff>
    </xdr:from>
    <xdr:to>
      <xdr:col>12</xdr:col>
      <xdr:colOff>1013460</xdr:colOff>
      <xdr:row>71</xdr:row>
      <xdr:rowOff>0</xdr:rowOff>
    </xdr:to>
    <xdr:pic>
      <xdr:nvPicPr>
        <xdr:cNvPr id="1195" name="Grafik 4" descr="FISM_Letter_base">
          <a:extLst>
            <a:ext uri="{FF2B5EF4-FFF2-40B4-BE49-F238E27FC236}">
              <a16:creationId xmlns:a16="http://schemas.microsoft.com/office/drawing/2014/main" id="{CFEED184-B0A9-7ECF-B568-7187B36B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1186160"/>
          <a:ext cx="6233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13</xdr:col>
      <xdr:colOff>0</xdr:colOff>
      <xdr:row>2</xdr:row>
      <xdr:rowOff>182880</xdr:rowOff>
    </xdr:to>
    <xdr:pic>
      <xdr:nvPicPr>
        <xdr:cNvPr id="2059" name="Grafik 3" descr="FIS_Letter_top">
          <a:extLst>
            <a:ext uri="{FF2B5EF4-FFF2-40B4-BE49-F238E27FC236}">
              <a16:creationId xmlns:a16="http://schemas.microsoft.com/office/drawing/2014/main" id="{4DA74F3C-C587-E543-EE3F-745B0707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63169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64</xdr:row>
      <xdr:rowOff>99060</xdr:rowOff>
    </xdr:from>
    <xdr:to>
      <xdr:col>13</xdr:col>
      <xdr:colOff>22860</xdr:colOff>
      <xdr:row>66</xdr:row>
      <xdr:rowOff>121920</xdr:rowOff>
    </xdr:to>
    <xdr:pic>
      <xdr:nvPicPr>
        <xdr:cNvPr id="2060" name="Grafik 4" descr="FISM_Letter_base">
          <a:extLst>
            <a:ext uri="{FF2B5EF4-FFF2-40B4-BE49-F238E27FC236}">
              <a16:creationId xmlns:a16="http://schemas.microsoft.com/office/drawing/2014/main" id="{3A3B3F2B-0A3E-4B0C-C039-BC77A06D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0180320"/>
          <a:ext cx="6233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1"/>
  <sheetViews>
    <sheetView showGridLines="0" topLeftCell="A16" zoomScaleNormal="100" zoomScaleSheetLayoutView="100" workbookViewId="0">
      <selection activeCell="A16" sqref="A1:IV65536"/>
    </sheetView>
  </sheetViews>
  <sheetFormatPr defaultColWidth="10.88671875" defaultRowHeight="13.2" x14ac:dyDescent="0.25"/>
  <cols>
    <col min="1" max="1" width="3.109375" customWidth="1"/>
    <col min="2" max="2" width="7.109375" customWidth="1"/>
    <col min="3" max="3" width="5" customWidth="1"/>
    <col min="4" max="4" width="8.88671875" customWidth="1"/>
    <col min="5" max="5" width="4" customWidth="1"/>
    <col min="6" max="6" width="5.88671875" customWidth="1"/>
    <col min="7" max="7" width="4.44140625" customWidth="1"/>
    <col min="8" max="8" width="7.6640625" customWidth="1"/>
    <col min="9" max="9" width="3.88671875" customWidth="1"/>
    <col min="10" max="10" width="9" customWidth="1"/>
    <col min="11" max="11" width="12.109375" customWidth="1"/>
    <col min="12" max="12" width="5.6640625" customWidth="1"/>
    <col min="13" max="13" width="15.33203125" customWidth="1"/>
  </cols>
  <sheetData>
    <row r="2" spans="1:13" s="1" customFormat="1" ht="19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4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58" customFormat="1" ht="10.199999999999999" x14ac:dyDescent="0.2">
      <c r="A4" s="206" t="s">
        <v>58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3.8" x14ac:dyDescent="0.25">
      <c r="A5" s="216" t="s">
        <v>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</row>
    <row r="6" spans="1:13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x14ac:dyDescent="0.25">
      <c r="A7" s="209" t="s">
        <v>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</row>
    <row r="8" spans="1:13" x14ac:dyDescent="0.25">
      <c r="A8" s="8" t="s">
        <v>9</v>
      </c>
      <c r="B8" s="16"/>
      <c r="C8" s="16" t="s">
        <v>62</v>
      </c>
      <c r="D8" s="16"/>
      <c r="E8" s="16"/>
      <c r="F8" s="16"/>
      <c r="G8" s="16"/>
      <c r="H8" s="17"/>
      <c r="I8" s="18"/>
      <c r="J8" s="8" t="s">
        <v>1</v>
      </c>
      <c r="K8" s="19" t="s">
        <v>68</v>
      </c>
      <c r="L8" s="16"/>
      <c r="M8" s="20"/>
    </row>
    <row r="9" spans="1:13" x14ac:dyDescent="0.25">
      <c r="A9" s="9" t="s">
        <v>0</v>
      </c>
      <c r="B9" s="21"/>
      <c r="C9" s="21" t="s">
        <v>73</v>
      </c>
      <c r="D9" s="21"/>
      <c r="E9" s="21"/>
      <c r="F9" s="21"/>
      <c r="G9" s="21"/>
      <c r="H9" s="11"/>
      <c r="I9" s="18"/>
      <c r="J9" s="9" t="s">
        <v>72</v>
      </c>
      <c r="K9" s="198">
        <v>921212968</v>
      </c>
      <c r="L9" s="23"/>
      <c r="M9" s="24"/>
    </row>
    <row r="10" spans="1:13" x14ac:dyDescent="0.25">
      <c r="A10" s="9" t="s">
        <v>10</v>
      </c>
      <c r="B10" s="25"/>
      <c r="C10" s="25" t="s">
        <v>77</v>
      </c>
      <c r="D10" s="21"/>
      <c r="E10" s="21"/>
      <c r="F10" s="21"/>
      <c r="G10" s="21"/>
      <c r="H10" s="11"/>
      <c r="I10" s="18"/>
      <c r="J10" s="9" t="s">
        <v>2</v>
      </c>
      <c r="K10" s="26"/>
      <c r="L10" s="23"/>
      <c r="M10" s="24"/>
    </row>
    <row r="11" spans="1:13" x14ac:dyDescent="0.25">
      <c r="A11" s="12" t="s">
        <v>11</v>
      </c>
      <c r="B11" s="28"/>
      <c r="C11" s="182" t="s">
        <v>78</v>
      </c>
      <c r="D11" s="183"/>
      <c r="E11" s="183"/>
      <c r="F11" s="183"/>
      <c r="G11" s="13" t="s">
        <v>12</v>
      </c>
      <c r="H11" s="184"/>
      <c r="I11" s="191" t="s">
        <v>63</v>
      </c>
      <c r="J11" s="12" t="s">
        <v>69</v>
      </c>
      <c r="K11" s="13" t="s">
        <v>70</v>
      </c>
      <c r="L11" s="196"/>
      <c r="M11" s="197" t="s">
        <v>67</v>
      </c>
    </row>
    <row r="12" spans="1:13" x14ac:dyDescent="0.25">
      <c r="A12" s="11"/>
      <c r="B12" s="25"/>
      <c r="C12" s="25"/>
      <c r="D12" s="21"/>
      <c r="E12" s="21"/>
      <c r="F12" s="21"/>
      <c r="G12" s="21"/>
      <c r="H12" s="11"/>
      <c r="I12" s="34"/>
      <c r="J12" s="34"/>
      <c r="K12" s="35"/>
      <c r="L12" s="36"/>
      <c r="M12" s="37"/>
    </row>
    <row r="13" spans="1:13" x14ac:dyDescent="0.25">
      <c r="A13" s="209" t="s">
        <v>13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1"/>
    </row>
    <row r="14" spans="1:13" ht="12.75" customHeight="1" x14ac:dyDescent="0.25">
      <c r="A14" s="8" t="s">
        <v>14</v>
      </c>
      <c r="B14" s="16"/>
      <c r="C14" s="16"/>
      <c r="D14" s="16"/>
      <c r="E14" s="17" t="s">
        <v>15</v>
      </c>
      <c r="F14" s="16"/>
      <c r="G14" s="16"/>
      <c r="H14" s="17"/>
      <c r="I14" s="18"/>
      <c r="J14" s="8" t="s">
        <v>59</v>
      </c>
      <c r="K14" s="19"/>
      <c r="L14" s="16"/>
      <c r="M14" s="20"/>
    </row>
    <row r="15" spans="1:13" ht="12.75" customHeight="1" x14ac:dyDescent="0.25">
      <c r="A15" s="38" t="s">
        <v>16</v>
      </c>
      <c r="B15" s="11" t="s">
        <v>17</v>
      </c>
      <c r="C15" s="21"/>
      <c r="D15" s="21"/>
      <c r="E15" s="39" t="s">
        <v>16</v>
      </c>
      <c r="F15" s="11" t="s">
        <v>18</v>
      </c>
      <c r="G15" s="39"/>
      <c r="H15" s="11"/>
      <c r="I15" s="11"/>
      <c r="J15" s="9" t="s">
        <v>83</v>
      </c>
      <c r="K15" s="22"/>
      <c r="L15" s="23"/>
      <c r="M15" s="24"/>
    </row>
    <row r="16" spans="1:13" ht="12.75" customHeight="1" x14ac:dyDescent="0.25">
      <c r="A16" s="38" t="s">
        <v>16</v>
      </c>
      <c r="B16" s="11" t="s">
        <v>20</v>
      </c>
      <c r="C16" s="25"/>
      <c r="D16" s="21"/>
      <c r="E16" s="39" t="s">
        <v>65</v>
      </c>
      <c r="F16" s="11" t="s">
        <v>21</v>
      </c>
      <c r="G16" s="39"/>
      <c r="H16" s="11"/>
      <c r="I16" s="11"/>
      <c r="J16" s="9"/>
      <c r="K16" s="26"/>
      <c r="L16" s="23"/>
      <c r="M16" s="24"/>
    </row>
    <row r="17" spans="1:13" ht="12.75" customHeight="1" x14ac:dyDescent="0.25">
      <c r="A17" s="38" t="s">
        <v>16</v>
      </c>
      <c r="B17" s="11" t="s">
        <v>23</v>
      </c>
      <c r="C17" s="25"/>
      <c r="D17" s="21"/>
      <c r="E17" s="39" t="s">
        <v>16</v>
      </c>
      <c r="F17" s="11" t="s">
        <v>24</v>
      </c>
      <c r="G17" s="39"/>
      <c r="H17" s="11"/>
      <c r="I17" s="11"/>
      <c r="J17" s="9" t="s">
        <v>85</v>
      </c>
      <c r="K17" s="26"/>
      <c r="L17" s="21"/>
      <c r="M17" s="27"/>
    </row>
    <row r="18" spans="1:13" ht="12.75" customHeight="1" x14ac:dyDescent="0.25">
      <c r="A18" s="38" t="s">
        <v>65</v>
      </c>
      <c r="B18" s="11" t="s">
        <v>25</v>
      </c>
      <c r="C18" s="25"/>
      <c r="D18" s="21"/>
      <c r="E18" s="39" t="s">
        <v>16</v>
      </c>
      <c r="F18" s="11" t="s">
        <v>26</v>
      </c>
      <c r="G18" s="39"/>
      <c r="H18" s="11"/>
      <c r="I18" s="11"/>
      <c r="J18" s="9" t="s">
        <v>29</v>
      </c>
      <c r="K18" s="35" t="s">
        <v>86</v>
      </c>
      <c r="L18" s="21"/>
      <c r="M18" s="27"/>
    </row>
    <row r="19" spans="1:13" ht="12.75" customHeight="1" x14ac:dyDescent="0.25">
      <c r="A19" s="38" t="s">
        <v>16</v>
      </c>
      <c r="B19" s="11" t="s">
        <v>51</v>
      </c>
      <c r="C19" s="25"/>
      <c r="D19" s="21"/>
      <c r="E19" s="39" t="s">
        <v>16</v>
      </c>
      <c r="F19" s="11" t="s">
        <v>28</v>
      </c>
      <c r="G19" s="39"/>
      <c r="H19" s="11"/>
      <c r="I19" s="11"/>
      <c r="J19" s="9" t="s">
        <v>75</v>
      </c>
      <c r="K19" s="26"/>
      <c r="L19" s="21"/>
      <c r="M19" s="27"/>
    </row>
    <row r="20" spans="1:13" ht="12.75" customHeight="1" x14ac:dyDescent="0.25">
      <c r="A20" s="40" t="s">
        <v>16</v>
      </c>
      <c r="B20" s="13" t="s">
        <v>27</v>
      </c>
      <c r="C20" s="28"/>
      <c r="D20" s="29"/>
      <c r="E20" s="41" t="s">
        <v>16</v>
      </c>
      <c r="F20" s="13" t="s">
        <v>19</v>
      </c>
      <c r="G20" s="41" t="s">
        <v>16</v>
      </c>
      <c r="H20" s="13" t="s">
        <v>22</v>
      </c>
      <c r="I20" s="42"/>
      <c r="J20" s="12" t="s">
        <v>29</v>
      </c>
      <c r="K20" s="31" t="s">
        <v>84</v>
      </c>
      <c r="L20" s="32"/>
      <c r="M20" s="33"/>
    </row>
    <row r="21" spans="1:13" x14ac:dyDescent="0.25">
      <c r="A21" s="13"/>
      <c r="B21" s="11"/>
      <c r="C21" s="28"/>
      <c r="D21" s="29"/>
      <c r="E21" s="29"/>
      <c r="F21" s="29"/>
      <c r="G21" s="29"/>
      <c r="H21" s="13"/>
      <c r="I21" s="30"/>
      <c r="J21" s="30"/>
      <c r="K21" s="43"/>
      <c r="L21" s="32"/>
      <c r="M21" s="44"/>
    </row>
    <row r="22" spans="1:13" x14ac:dyDescent="0.25">
      <c r="A22" s="161" t="s">
        <v>56</v>
      </c>
      <c r="B22" s="162"/>
      <c r="C22" s="162"/>
      <c r="D22" s="163"/>
      <c r="E22" s="162"/>
      <c r="F22" s="163"/>
      <c r="G22" s="163"/>
      <c r="H22" s="164"/>
      <c r="I22" s="165"/>
      <c r="J22" s="165"/>
      <c r="K22" s="165"/>
      <c r="L22" s="165"/>
      <c r="M22" s="166" t="s">
        <v>30</v>
      </c>
    </row>
    <row r="23" spans="1:13" ht="11.25" customHeight="1" x14ac:dyDescent="0.25">
      <c r="A23" s="45"/>
      <c r="B23" s="46"/>
      <c r="C23" s="46"/>
      <c r="D23" s="47"/>
      <c r="E23" s="47"/>
      <c r="F23" s="47"/>
      <c r="G23" s="47"/>
      <c r="H23" s="48"/>
      <c r="I23" s="48"/>
      <c r="J23" s="49"/>
      <c r="K23" s="50"/>
      <c r="L23" s="51"/>
      <c r="M23" s="52"/>
    </row>
    <row r="24" spans="1:13" s="6" customFormat="1" ht="13.2" customHeight="1" x14ac:dyDescent="0.25">
      <c r="A24" s="53" t="s">
        <v>31</v>
      </c>
      <c r="B24" s="54"/>
      <c r="C24" s="54"/>
      <c r="D24" s="55" t="s">
        <v>79</v>
      </c>
      <c r="E24" s="56"/>
      <c r="F24" s="56" t="s">
        <v>32</v>
      </c>
      <c r="G24" s="157" t="s">
        <v>33</v>
      </c>
      <c r="H24" s="145">
        <v>100</v>
      </c>
      <c r="I24" s="59"/>
      <c r="J24" s="193"/>
      <c r="K24" s="59"/>
      <c r="L24" s="60"/>
      <c r="M24" s="181">
        <f>IF(D24*H24=0,"  ",D24*H24)</f>
        <v>800</v>
      </c>
    </row>
    <row r="25" spans="1:13" ht="13.5" customHeight="1" x14ac:dyDescent="0.25">
      <c r="A25" s="62"/>
      <c r="B25" s="63"/>
      <c r="C25" s="63"/>
      <c r="D25" s="64"/>
      <c r="E25" s="64"/>
      <c r="F25" s="64"/>
      <c r="G25" s="64"/>
      <c r="H25" s="65"/>
      <c r="I25" s="65"/>
      <c r="J25" s="194"/>
      <c r="K25" s="67"/>
      <c r="L25" s="68"/>
      <c r="M25" s="69"/>
    </row>
    <row r="26" spans="1:13" ht="9.75" customHeight="1" x14ac:dyDescent="0.25">
      <c r="A26" s="70"/>
      <c r="B26" s="70"/>
      <c r="C26" s="70"/>
      <c r="D26" s="70"/>
      <c r="E26" s="70"/>
      <c r="F26" s="70"/>
      <c r="G26" s="70"/>
      <c r="H26" s="71"/>
      <c r="I26" s="71"/>
      <c r="J26" s="70"/>
      <c r="K26" s="72"/>
      <c r="L26" s="73"/>
      <c r="M26" s="74"/>
    </row>
    <row r="27" spans="1:13" x14ac:dyDescent="0.25">
      <c r="A27" s="161" t="s">
        <v>55</v>
      </c>
      <c r="B27" s="162"/>
      <c r="C27" s="162"/>
      <c r="D27" s="163"/>
      <c r="E27" s="162"/>
      <c r="F27" s="163"/>
      <c r="G27" s="163"/>
      <c r="H27" s="164"/>
      <c r="I27" s="165"/>
      <c r="J27" s="165"/>
      <c r="K27" s="165"/>
      <c r="L27" s="165"/>
      <c r="M27" s="166" t="s">
        <v>30</v>
      </c>
    </row>
    <row r="28" spans="1:13" ht="12" customHeight="1" x14ac:dyDescent="0.25">
      <c r="A28" s="45"/>
      <c r="B28" s="46"/>
      <c r="C28" s="46"/>
      <c r="D28" s="47"/>
      <c r="E28" s="47"/>
      <c r="F28" s="47"/>
      <c r="G28" s="47"/>
      <c r="H28" s="48"/>
      <c r="I28" s="48"/>
      <c r="J28" s="49"/>
      <c r="K28" s="50"/>
      <c r="L28" s="51"/>
      <c r="M28" s="52"/>
    </row>
    <row r="29" spans="1:13" x14ac:dyDescent="0.25">
      <c r="A29" s="53" t="s">
        <v>34</v>
      </c>
      <c r="B29" s="54"/>
      <c r="C29" s="54"/>
      <c r="D29" s="55" t="s">
        <v>95</v>
      </c>
      <c r="E29" s="56"/>
      <c r="F29" s="56" t="s">
        <v>32</v>
      </c>
      <c r="G29" s="157" t="s">
        <v>4</v>
      </c>
      <c r="H29" s="159">
        <v>0.7</v>
      </c>
      <c r="I29" s="57"/>
      <c r="J29" s="58"/>
      <c r="K29" s="59"/>
      <c r="L29" s="60"/>
      <c r="M29" s="181">
        <f>IF(D29*H29=0,"  ",D29*H29)</f>
        <v>547.4</v>
      </c>
    </row>
    <row r="30" spans="1:13" x14ac:dyDescent="0.25">
      <c r="A30" s="53"/>
      <c r="B30" s="54"/>
      <c r="C30" s="54"/>
      <c r="D30" s="185"/>
      <c r="E30" s="56"/>
      <c r="F30" s="56"/>
      <c r="G30" s="157"/>
      <c r="H30" s="51"/>
      <c r="I30" s="57"/>
      <c r="J30" s="58"/>
      <c r="K30" s="59"/>
      <c r="L30" s="60"/>
      <c r="M30" s="181"/>
    </row>
    <row r="31" spans="1:13" x14ac:dyDescent="0.25">
      <c r="A31" s="53" t="s">
        <v>61</v>
      </c>
      <c r="B31" s="54"/>
      <c r="C31" s="54"/>
      <c r="D31" s="195" t="s">
        <v>76</v>
      </c>
      <c r="E31" s="186"/>
      <c r="F31" s="187"/>
      <c r="G31" s="188"/>
      <c r="H31" s="56" t="s">
        <v>60</v>
      </c>
      <c r="J31" s="192" t="s">
        <v>94</v>
      </c>
      <c r="K31" s="189"/>
      <c r="L31" s="190"/>
      <c r="M31" s="181"/>
    </row>
    <row r="32" spans="1:13" ht="12" customHeight="1" x14ac:dyDescent="0.25">
      <c r="A32" s="62"/>
      <c r="B32" s="63"/>
      <c r="C32" s="63"/>
      <c r="D32" s="64"/>
      <c r="E32" s="64"/>
      <c r="F32" s="64"/>
      <c r="G32" s="64"/>
      <c r="H32" s="65"/>
      <c r="I32" s="65"/>
      <c r="J32" s="66"/>
      <c r="K32" s="67"/>
      <c r="L32" s="68"/>
      <c r="M32" s="69"/>
    </row>
    <row r="33" spans="1:13" ht="10.5" customHeight="1" x14ac:dyDescent="0.25">
      <c r="A33" s="70"/>
      <c r="B33" s="70"/>
      <c r="C33" s="70"/>
      <c r="D33" s="70"/>
      <c r="E33" s="70"/>
      <c r="F33" s="70"/>
      <c r="G33" s="70"/>
      <c r="H33" s="71"/>
      <c r="I33" s="71"/>
      <c r="J33" s="70"/>
      <c r="K33" s="72"/>
      <c r="L33" s="73"/>
      <c r="M33" s="74"/>
    </row>
    <row r="34" spans="1:13" x14ac:dyDescent="0.25">
      <c r="A34" s="161" t="s">
        <v>54</v>
      </c>
      <c r="B34" s="162"/>
      <c r="C34" s="162"/>
      <c r="D34" s="163"/>
      <c r="E34" s="162"/>
      <c r="F34" s="163"/>
      <c r="G34" s="163"/>
      <c r="H34" s="164"/>
      <c r="I34" s="167"/>
      <c r="J34" s="168" t="s">
        <v>35</v>
      </c>
      <c r="K34" s="168" t="s">
        <v>36</v>
      </c>
      <c r="L34" s="168" t="s">
        <v>37</v>
      </c>
      <c r="M34" s="166" t="s">
        <v>30</v>
      </c>
    </row>
    <row r="35" spans="1:13" x14ac:dyDescent="0.25">
      <c r="A35" s="45" t="s">
        <v>90</v>
      </c>
      <c r="B35" s="46"/>
      <c r="C35" s="46"/>
      <c r="D35" s="47"/>
      <c r="E35" s="47"/>
      <c r="F35" s="47"/>
      <c r="G35" s="47"/>
      <c r="H35" s="48"/>
      <c r="I35" s="75"/>
      <c r="J35" s="76" t="s">
        <v>64</v>
      </c>
      <c r="K35" s="77">
        <v>450</v>
      </c>
      <c r="L35" s="78">
        <v>9.3586000000000003E-2</v>
      </c>
      <c r="M35" s="52">
        <f>K35*L35</f>
        <v>42.113700000000001</v>
      </c>
    </row>
    <row r="36" spans="1:13" ht="11.25" customHeight="1" x14ac:dyDescent="0.25">
      <c r="A36" s="53" t="s">
        <v>87</v>
      </c>
      <c r="B36" s="54"/>
      <c r="C36" s="54" t="s">
        <v>89</v>
      </c>
      <c r="D36" s="56"/>
      <c r="E36" s="56"/>
      <c r="F36" s="56"/>
      <c r="G36" s="56"/>
      <c r="H36" s="57"/>
      <c r="I36" s="79"/>
      <c r="J36" s="80" t="s">
        <v>93</v>
      </c>
      <c r="K36" s="81"/>
      <c r="L36" s="78"/>
      <c r="M36" s="52">
        <f>K36*L36</f>
        <v>0</v>
      </c>
    </row>
    <row r="37" spans="1:13" ht="11.25" customHeight="1" x14ac:dyDescent="0.25">
      <c r="A37" s="53" t="s">
        <v>88</v>
      </c>
      <c r="B37" s="54"/>
      <c r="C37" s="54" t="s">
        <v>89</v>
      </c>
      <c r="D37" s="56"/>
      <c r="E37" s="56"/>
      <c r="F37" s="56"/>
      <c r="G37" s="56"/>
      <c r="H37" s="57"/>
      <c r="I37" s="79"/>
      <c r="J37" s="80" t="s">
        <v>93</v>
      </c>
      <c r="K37" s="81"/>
      <c r="L37" s="78"/>
      <c r="M37" s="52">
        <f>K37*L37</f>
        <v>0</v>
      </c>
    </row>
    <row r="38" spans="1:13" ht="11.25" customHeight="1" x14ac:dyDescent="0.25">
      <c r="A38" s="53"/>
      <c r="B38" s="54"/>
      <c r="C38" s="54"/>
      <c r="D38" s="56"/>
      <c r="E38" s="56"/>
      <c r="F38" s="56"/>
      <c r="G38" s="56"/>
      <c r="H38" s="57"/>
      <c r="I38" s="79"/>
      <c r="J38" s="80"/>
      <c r="K38" s="81"/>
      <c r="L38" s="78"/>
      <c r="M38" s="52">
        <f>K38*L38</f>
        <v>0</v>
      </c>
    </row>
    <row r="39" spans="1:13" x14ac:dyDescent="0.25">
      <c r="A39" s="45"/>
      <c r="B39" s="46"/>
      <c r="C39" s="46"/>
      <c r="D39" s="47"/>
      <c r="E39" s="47"/>
      <c r="F39" s="47"/>
      <c r="G39" s="47"/>
      <c r="H39" s="48"/>
      <c r="I39" s="75"/>
      <c r="J39" s="76"/>
      <c r="K39" s="77"/>
      <c r="L39" s="78"/>
      <c r="M39" s="52">
        <f>K39*L39</f>
        <v>0</v>
      </c>
    </row>
    <row r="40" spans="1:13" s="177" customFormat="1" ht="9.75" customHeight="1" x14ac:dyDescent="0.25">
      <c r="A40" s="172"/>
      <c r="B40" s="172"/>
      <c r="C40" s="172"/>
      <c r="D40" s="172"/>
      <c r="E40" s="172"/>
      <c r="F40" s="172"/>
      <c r="G40" s="172"/>
      <c r="H40" s="173"/>
      <c r="I40" s="173"/>
      <c r="J40" s="172"/>
      <c r="K40" s="174"/>
      <c r="L40" s="175"/>
      <c r="M40" s="176"/>
    </row>
    <row r="41" spans="1:13" x14ac:dyDescent="0.25">
      <c r="A41" s="169" t="s">
        <v>53</v>
      </c>
      <c r="B41" s="170"/>
      <c r="C41" s="170"/>
      <c r="D41" s="163"/>
      <c r="E41" s="170"/>
      <c r="F41" s="163"/>
      <c r="G41" s="163"/>
      <c r="H41" s="171"/>
      <c r="I41" s="167"/>
      <c r="J41" s="168" t="s">
        <v>35</v>
      </c>
      <c r="K41" s="168" t="s">
        <v>36</v>
      </c>
      <c r="L41" s="168" t="s">
        <v>37</v>
      </c>
      <c r="M41" s="166" t="s">
        <v>30</v>
      </c>
    </row>
    <row r="42" spans="1:13" x14ac:dyDescent="0.25">
      <c r="A42" s="62" t="s">
        <v>91</v>
      </c>
      <c r="B42" s="63"/>
      <c r="C42" s="63"/>
      <c r="D42" s="64"/>
      <c r="E42" s="64"/>
      <c r="F42" s="64"/>
      <c r="G42" s="64"/>
      <c r="H42" s="65"/>
      <c r="I42" s="82"/>
      <c r="J42" s="83" t="s">
        <v>93</v>
      </c>
      <c r="K42" s="84">
        <v>238.17</v>
      </c>
      <c r="L42" s="78">
        <v>9.6951507000000006E-2</v>
      </c>
      <c r="M42" s="52">
        <f>K42*L42</f>
        <v>23.090940422190002</v>
      </c>
    </row>
    <row r="43" spans="1:13" x14ac:dyDescent="0.25">
      <c r="A43" s="53" t="s">
        <v>92</v>
      </c>
      <c r="B43" s="54"/>
      <c r="C43" s="54"/>
      <c r="D43" s="56"/>
      <c r="E43" s="56"/>
      <c r="F43" s="56"/>
      <c r="G43" s="56"/>
      <c r="H43" s="57"/>
      <c r="I43" s="79"/>
      <c r="J43" s="80" t="s">
        <v>93</v>
      </c>
      <c r="K43" s="81">
        <v>189</v>
      </c>
      <c r="L43" s="78">
        <v>9.6951507000000006E-2</v>
      </c>
      <c r="M43" s="52">
        <f>K43*L43</f>
        <v>18.323834823000002</v>
      </c>
    </row>
    <row r="44" spans="1:13" x14ac:dyDescent="0.25">
      <c r="A44" s="62"/>
      <c r="B44" s="63"/>
      <c r="C44" s="63"/>
      <c r="D44" s="64"/>
      <c r="E44" s="64"/>
      <c r="F44" s="64"/>
      <c r="G44" s="64"/>
      <c r="H44" s="65"/>
      <c r="I44" s="82"/>
      <c r="J44" s="83"/>
      <c r="K44" s="84"/>
      <c r="L44" s="78"/>
      <c r="M44" s="52">
        <f>K44*L44</f>
        <v>0</v>
      </c>
    </row>
    <row r="45" spans="1:13" x14ac:dyDescent="0.25">
      <c r="A45" s="144"/>
      <c r="B45" s="54"/>
      <c r="C45" s="54"/>
      <c r="D45" s="56"/>
      <c r="E45" s="56"/>
      <c r="F45" s="56"/>
      <c r="G45" s="56"/>
      <c r="H45" s="57"/>
      <c r="I45" s="57"/>
      <c r="J45" s="85"/>
      <c r="K45" s="50"/>
      <c r="L45" s="51"/>
      <c r="M45" s="52"/>
    </row>
    <row r="46" spans="1:13" ht="13.8" thickBot="1" x14ac:dyDescent="0.3">
      <c r="A46" s="86"/>
      <c r="B46" s="87"/>
      <c r="C46" s="87"/>
      <c r="D46" s="88"/>
      <c r="E46" s="88"/>
      <c r="F46" s="88"/>
      <c r="G46" s="88"/>
      <c r="H46" s="89"/>
      <c r="I46" s="89"/>
      <c r="J46" s="90" t="s">
        <v>38</v>
      </c>
      <c r="K46" s="91"/>
      <c r="L46" s="92"/>
      <c r="M46" s="180">
        <f>+M43+M42+M38+M39+M37+M36+M35+M29+M24+M44</f>
        <v>1430.9284752451899</v>
      </c>
    </row>
    <row r="47" spans="1:13" ht="14.4" thickTop="1" thickBot="1" x14ac:dyDescent="0.3">
      <c r="A47" s="86"/>
      <c r="B47" s="87"/>
      <c r="C47" s="87"/>
      <c r="D47" s="88"/>
      <c r="E47" s="88"/>
      <c r="F47" s="88"/>
      <c r="G47" s="88"/>
      <c r="H47" s="89"/>
      <c r="I47" s="89"/>
      <c r="J47" s="90" t="s">
        <v>74</v>
      </c>
      <c r="K47" s="91"/>
      <c r="L47" s="92"/>
      <c r="M47" s="180">
        <f>M46*L47</f>
        <v>0</v>
      </c>
    </row>
    <row r="48" spans="1:13" ht="14.4" thickTop="1" thickBot="1" x14ac:dyDescent="0.3">
      <c r="A48" s="86"/>
      <c r="B48" s="87"/>
      <c r="C48" s="87"/>
      <c r="D48" s="88"/>
      <c r="E48" s="88"/>
      <c r="F48" s="88"/>
      <c r="G48" s="88"/>
      <c r="H48" s="89"/>
      <c r="I48" s="89"/>
      <c r="J48" s="90" t="s">
        <v>71</v>
      </c>
      <c r="K48" s="91"/>
      <c r="L48" s="92">
        <v>10.314435</v>
      </c>
      <c r="M48" s="180">
        <f>M46*L48</f>
        <v>14759.218747565619</v>
      </c>
    </row>
    <row r="49" spans="1:13" ht="13.8" thickTop="1" x14ac:dyDescent="0.25">
      <c r="A49" s="86"/>
      <c r="B49" s="87"/>
      <c r="C49" s="87"/>
      <c r="D49" s="88"/>
      <c r="E49" s="88"/>
      <c r="F49" s="88"/>
      <c r="G49" s="88"/>
      <c r="H49" s="89"/>
      <c r="I49" s="89"/>
      <c r="J49" s="199"/>
      <c r="K49" s="202" t="s">
        <v>80</v>
      </c>
      <c r="L49" s="200"/>
      <c r="M49" s="200">
        <f>0.4286*M24*L48</f>
        <v>3536.6134727999997</v>
      </c>
    </row>
    <row r="50" spans="1:13" ht="13.05" customHeight="1" x14ac:dyDescent="0.25">
      <c r="A50" s="86"/>
      <c r="B50" s="87"/>
      <c r="C50" s="87"/>
      <c r="D50" s="88"/>
      <c r="E50" s="88"/>
      <c r="F50" s="88"/>
      <c r="G50" s="88"/>
      <c r="H50" s="89"/>
      <c r="I50" s="89"/>
      <c r="J50" s="199"/>
      <c r="K50" s="202" t="s">
        <v>81</v>
      </c>
      <c r="L50" s="200"/>
      <c r="M50" s="200">
        <f>+M48-M49</f>
        <v>11222.605274765619</v>
      </c>
    </row>
    <row r="51" spans="1:13" ht="13.05" customHeight="1" x14ac:dyDescent="0.25">
      <c r="A51" s="70"/>
      <c r="B51" s="70"/>
      <c r="C51" s="70"/>
      <c r="D51" s="70"/>
      <c r="E51" s="70"/>
      <c r="F51" s="70"/>
      <c r="G51" s="70"/>
      <c r="H51" s="71"/>
      <c r="I51" s="71"/>
      <c r="J51" s="201"/>
      <c r="K51" s="203" t="s">
        <v>82</v>
      </c>
      <c r="L51" s="93"/>
      <c r="M51" s="200">
        <f>+M48+M49</f>
        <v>18295.832220365621</v>
      </c>
    </row>
    <row r="52" spans="1:13" x14ac:dyDescent="0.25">
      <c r="A52" s="169" t="s">
        <v>52</v>
      </c>
      <c r="B52" s="170"/>
      <c r="C52" s="170"/>
      <c r="D52" s="163"/>
      <c r="E52" s="170"/>
      <c r="F52" s="163"/>
      <c r="G52" s="163"/>
      <c r="H52" s="171"/>
      <c r="I52" s="165"/>
      <c r="J52" s="165"/>
      <c r="K52" s="165"/>
      <c r="L52" s="165"/>
      <c r="M52" s="178"/>
    </row>
    <row r="53" spans="1:13" x14ac:dyDescent="0.25">
      <c r="A53" s="94" t="s">
        <v>66</v>
      </c>
      <c r="B53" s="46"/>
      <c r="C53" s="46"/>
      <c r="D53" s="47"/>
      <c r="E53" s="47"/>
      <c r="F53" s="47"/>
      <c r="G53" s="47"/>
      <c r="H53" s="48"/>
      <c r="I53" s="48"/>
      <c r="J53" s="48"/>
      <c r="K53" s="48"/>
      <c r="L53" s="48"/>
      <c r="M53" s="52"/>
    </row>
    <row r="54" spans="1:13" x14ac:dyDescent="0.25">
      <c r="A54" s="94"/>
      <c r="B54" s="54"/>
      <c r="C54" s="54"/>
      <c r="D54" s="56"/>
      <c r="E54" s="56"/>
      <c r="F54" s="56"/>
      <c r="G54" s="56"/>
      <c r="H54" s="57"/>
      <c r="I54" s="57"/>
      <c r="J54" s="57"/>
      <c r="K54" s="57"/>
      <c r="L54" s="57"/>
      <c r="M54" s="61"/>
    </row>
    <row r="55" spans="1:13" x14ac:dyDescent="0.25">
      <c r="A55" s="62"/>
      <c r="B55" s="63"/>
      <c r="C55" s="63"/>
      <c r="D55" s="64"/>
      <c r="E55" s="64"/>
      <c r="F55" s="64"/>
      <c r="G55" s="64"/>
      <c r="H55" s="65"/>
      <c r="I55" s="65"/>
      <c r="J55" s="65"/>
      <c r="K55" s="65"/>
      <c r="L55" s="65"/>
      <c r="M55" s="69"/>
    </row>
    <row r="56" spans="1:13" s="150" customFormat="1" ht="9.6" x14ac:dyDescent="0.2">
      <c r="A56" s="160" t="s">
        <v>57</v>
      </c>
      <c r="B56" s="146"/>
      <c r="C56" s="146"/>
      <c r="D56" s="147"/>
      <c r="E56" s="147"/>
      <c r="F56" s="147"/>
      <c r="G56" s="147"/>
      <c r="H56" s="148"/>
      <c r="I56" s="148"/>
      <c r="J56" s="148"/>
      <c r="K56" s="148"/>
      <c r="L56" s="148"/>
      <c r="M56" s="149"/>
    </row>
    <row r="57" spans="1:13" s="150" customFormat="1" ht="9.6" x14ac:dyDescent="0.2">
      <c r="A57" s="154"/>
      <c r="B57" s="151"/>
      <c r="C57" s="151"/>
      <c r="D57" s="151"/>
      <c r="E57" s="151"/>
      <c r="F57" s="151"/>
      <c r="G57" s="151"/>
      <c r="H57" s="148"/>
      <c r="I57" s="148"/>
      <c r="J57" s="151"/>
      <c r="K57" s="152"/>
      <c r="L57" s="153"/>
      <c r="M57" s="149"/>
    </row>
    <row r="58" spans="1:13" s="150" customFormat="1" ht="9.6" x14ac:dyDescent="0.2">
      <c r="A58" s="154"/>
      <c r="B58" s="151"/>
      <c r="C58" s="151"/>
      <c r="D58" s="151"/>
      <c r="E58" s="151"/>
      <c r="F58" s="151"/>
      <c r="G58" s="151"/>
      <c r="H58" s="148"/>
      <c r="I58" s="148"/>
      <c r="J58" s="151"/>
      <c r="K58" s="152"/>
      <c r="L58" s="153"/>
      <c r="M58" s="149"/>
    </row>
    <row r="59" spans="1:13" ht="15" x14ac:dyDescent="0.25">
      <c r="H59" s="7"/>
      <c r="I59" s="7"/>
      <c r="K59" s="95"/>
      <c r="M59" s="155"/>
    </row>
    <row r="60" spans="1:13" x14ac:dyDescent="0.25">
      <c r="A60" s="207" t="s">
        <v>39</v>
      </c>
      <c r="B60" s="208"/>
      <c r="C60" s="208"/>
      <c r="D60" s="208"/>
      <c r="E60" s="208"/>
      <c r="F60" s="97" t="s">
        <v>40</v>
      </c>
      <c r="G60" s="97"/>
      <c r="H60" s="98"/>
      <c r="I60" s="98"/>
      <c r="J60" s="98"/>
      <c r="K60" s="98"/>
      <c r="L60" s="179" t="s">
        <v>16</v>
      </c>
      <c r="M60" s="156" t="s">
        <v>50</v>
      </c>
    </row>
    <row r="61" spans="1:13" ht="6.75" customHeight="1" x14ac:dyDescent="0.25">
      <c r="A61" s="99"/>
      <c r="B61" s="100"/>
      <c r="C61" s="100"/>
      <c r="D61" s="100"/>
      <c r="E61" s="100"/>
      <c r="F61" s="88"/>
      <c r="G61" s="88"/>
      <c r="H61" s="56"/>
      <c r="I61" s="56"/>
      <c r="J61" s="56"/>
      <c r="K61" s="56"/>
      <c r="L61" s="56"/>
      <c r="M61" s="37"/>
    </row>
    <row r="62" spans="1:13" x14ac:dyDescent="0.25">
      <c r="A62" s="209" t="s">
        <v>41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1"/>
    </row>
    <row r="63" spans="1:13" x14ac:dyDescent="0.25">
      <c r="A63" s="212" t="s">
        <v>5</v>
      </c>
      <c r="B63" s="213"/>
      <c r="C63" s="213"/>
      <c r="D63" s="213"/>
      <c r="E63" s="101"/>
      <c r="F63" s="101"/>
      <c r="G63" s="102"/>
      <c r="H63" s="103" t="s">
        <v>6</v>
      </c>
      <c r="I63" s="104"/>
      <c r="J63" s="105" t="s">
        <v>42</v>
      </c>
      <c r="K63" s="106" t="s">
        <v>43</v>
      </c>
      <c r="L63" s="107" t="s">
        <v>44</v>
      </c>
      <c r="M63" s="108" t="s">
        <v>3</v>
      </c>
    </row>
    <row r="64" spans="1:13" x14ac:dyDescent="0.25">
      <c r="A64" s="109" t="s">
        <v>45</v>
      </c>
      <c r="B64" s="109"/>
      <c r="C64" s="214" t="s">
        <v>46</v>
      </c>
      <c r="D64" s="215"/>
      <c r="E64" s="110"/>
      <c r="F64" s="110"/>
      <c r="G64" s="102"/>
      <c r="H64" s="111"/>
      <c r="I64" s="112"/>
      <c r="J64" s="111"/>
      <c r="K64" s="76"/>
      <c r="L64" s="113"/>
      <c r="M64" s="114"/>
    </row>
    <row r="65" spans="1:13" x14ac:dyDescent="0.25">
      <c r="A65" s="115"/>
      <c r="B65" s="116"/>
      <c r="C65" s="117"/>
      <c r="D65" s="118"/>
      <c r="E65" s="119"/>
      <c r="F65" s="119"/>
      <c r="G65" s="102"/>
      <c r="H65" s="120"/>
      <c r="I65" s="121"/>
      <c r="J65" s="120"/>
      <c r="K65" s="80"/>
      <c r="L65" s="122"/>
      <c r="M65" s="123"/>
    </row>
    <row r="66" spans="1:13" x14ac:dyDescent="0.25">
      <c r="A66" s="124"/>
      <c r="B66" s="125"/>
      <c r="C66" s="126"/>
      <c r="D66" s="127"/>
      <c r="E66" s="119"/>
      <c r="F66" s="119"/>
      <c r="G66" s="102"/>
      <c r="H66" s="128" t="s">
        <v>47</v>
      </c>
      <c r="I66" s="129"/>
      <c r="J66" s="130"/>
      <c r="K66" s="131"/>
      <c r="L66" s="128" t="s">
        <v>48</v>
      </c>
      <c r="M66" s="132"/>
    </row>
    <row r="67" spans="1:13" x14ac:dyDescent="0.25">
      <c r="A67" s="133"/>
      <c r="B67" s="134"/>
      <c r="C67" s="135"/>
      <c r="D67" s="136"/>
      <c r="E67" s="119"/>
      <c r="F67" s="119"/>
      <c r="G67" s="102"/>
      <c r="H67" s="137" t="s">
        <v>49</v>
      </c>
      <c r="I67" s="138"/>
      <c r="J67" s="139"/>
      <c r="K67" s="66"/>
      <c r="L67" s="140"/>
      <c r="M67" s="141"/>
    </row>
    <row r="68" spans="1:13" x14ac:dyDescent="0.25">
      <c r="A68" s="142"/>
      <c r="K68" s="95"/>
      <c r="M68" s="96"/>
    </row>
    <row r="69" spans="1:1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10"/>
      <c r="L69" s="6"/>
      <c r="M69" s="143"/>
    </row>
    <row r="91" spans="1:1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</sheetData>
  <mergeCells count="8">
    <mergeCell ref="A4:M4"/>
    <mergeCell ref="A60:E60"/>
    <mergeCell ref="A62:M62"/>
    <mergeCell ref="A63:D63"/>
    <mergeCell ref="C64:D64"/>
    <mergeCell ref="A5:M5"/>
    <mergeCell ref="A7:M7"/>
    <mergeCell ref="A13:M13"/>
  </mergeCells>
  <phoneticPr fontId="0" type="noConversion"/>
  <pageMargins left="0.78740157480314965" right="0.39370078740157483" top="0.59055118110236227" bottom="0" header="0.47244094488188981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abSelected="1" zoomScale="110" zoomScaleNormal="110" workbookViewId="0">
      <selection activeCell="O8" sqref="O8"/>
    </sheetView>
  </sheetViews>
  <sheetFormatPr defaultColWidth="10.88671875" defaultRowHeight="13.2" x14ac:dyDescent="0.25"/>
  <cols>
    <col min="1" max="1" width="4.44140625" customWidth="1"/>
    <col min="2" max="2" width="8.6640625" customWidth="1"/>
    <col min="3" max="3" width="5" customWidth="1"/>
    <col min="4" max="4" width="8.88671875" customWidth="1"/>
    <col min="5" max="5" width="4" customWidth="1"/>
    <col min="6" max="6" width="5.88671875" customWidth="1"/>
    <col min="7" max="7" width="6.88671875" customWidth="1"/>
    <col min="8" max="8" width="7.6640625" customWidth="1"/>
    <col min="9" max="9" width="3.88671875" customWidth="1"/>
    <col min="10" max="10" width="9" customWidth="1"/>
    <col min="11" max="11" width="15.88671875" customWidth="1"/>
    <col min="12" max="12" width="4.88671875" customWidth="1"/>
    <col min="13" max="13" width="15.33203125" customWidth="1"/>
  </cols>
  <sheetData>
    <row r="2" spans="1:13" s="1" customFormat="1" ht="19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4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58" customFormat="1" ht="10.199999999999999" x14ac:dyDescent="0.2">
      <c r="A4" s="206" t="s">
        <v>58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3.8" x14ac:dyDescent="0.25">
      <c r="A5" s="216" t="s">
        <v>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</row>
    <row r="6" spans="1:13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x14ac:dyDescent="0.25">
      <c r="A7" s="209" t="s">
        <v>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</row>
    <row r="8" spans="1:13" x14ac:dyDescent="0.25">
      <c r="A8" s="8" t="s">
        <v>9</v>
      </c>
      <c r="B8" s="16"/>
      <c r="C8" s="279" t="s">
        <v>109</v>
      </c>
      <c r="D8" s="280"/>
      <c r="E8" s="280"/>
      <c r="F8" s="280"/>
      <c r="G8" s="280"/>
      <c r="H8" s="280"/>
      <c r="I8" s="281"/>
      <c r="J8" s="8" t="s">
        <v>1</v>
      </c>
      <c r="K8" s="285" t="s">
        <v>113</v>
      </c>
      <c r="L8" s="285"/>
      <c r="M8" s="286"/>
    </row>
    <row r="9" spans="1:13" x14ac:dyDescent="0.25">
      <c r="A9" s="9" t="s">
        <v>0</v>
      </c>
      <c r="B9" s="21"/>
      <c r="C9" s="277" t="s">
        <v>110</v>
      </c>
      <c r="D9" s="277"/>
      <c r="E9" s="277"/>
      <c r="F9" s="277"/>
      <c r="G9" s="277"/>
      <c r="H9" s="277"/>
      <c r="I9" s="278"/>
      <c r="J9" s="9" t="s">
        <v>72</v>
      </c>
      <c r="K9" s="287">
        <v>123456789</v>
      </c>
      <c r="L9" s="287"/>
      <c r="M9" s="288"/>
    </row>
    <row r="10" spans="1:13" x14ac:dyDescent="0.25">
      <c r="A10" s="9" t="s">
        <v>10</v>
      </c>
      <c r="B10" s="25"/>
      <c r="C10" s="267" t="s">
        <v>111</v>
      </c>
      <c r="D10" s="267"/>
      <c r="E10" s="267"/>
      <c r="F10" s="267"/>
      <c r="G10" s="267"/>
      <c r="H10" s="267"/>
      <c r="I10" s="268"/>
      <c r="J10" s="9" t="s">
        <v>2</v>
      </c>
      <c r="K10" s="287"/>
      <c r="L10" s="287"/>
      <c r="M10" s="288"/>
    </row>
    <row r="11" spans="1:13" x14ac:dyDescent="0.25">
      <c r="A11" s="12" t="s">
        <v>11</v>
      </c>
      <c r="B11" s="28"/>
      <c r="C11" s="282" t="s">
        <v>112</v>
      </c>
      <c r="D11" s="282"/>
      <c r="E11" s="282"/>
      <c r="F11" s="282"/>
      <c r="G11" s="13" t="s">
        <v>12</v>
      </c>
      <c r="H11" s="283" t="s">
        <v>63</v>
      </c>
      <c r="I11" s="284"/>
      <c r="J11" s="12" t="s">
        <v>69</v>
      </c>
      <c r="K11" s="225" t="s">
        <v>70</v>
      </c>
      <c r="L11" s="226"/>
      <c r="M11" s="197" t="s">
        <v>67</v>
      </c>
    </row>
    <row r="12" spans="1:13" x14ac:dyDescent="0.25">
      <c r="A12" s="11"/>
      <c r="B12" s="25"/>
      <c r="C12" s="25"/>
      <c r="D12" s="21"/>
      <c r="E12" s="21"/>
      <c r="F12" s="21"/>
      <c r="G12" s="21"/>
      <c r="H12" s="11"/>
      <c r="I12" s="34"/>
      <c r="J12" s="34"/>
      <c r="K12" s="35"/>
      <c r="L12" s="36"/>
      <c r="M12" s="37"/>
    </row>
    <row r="13" spans="1:13" x14ac:dyDescent="0.25">
      <c r="A13" s="209" t="s">
        <v>13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1"/>
    </row>
    <row r="14" spans="1:13" ht="12.75" customHeight="1" x14ac:dyDescent="0.25">
      <c r="A14" s="8" t="s">
        <v>14</v>
      </c>
      <c r="B14" s="16"/>
      <c r="C14" s="16"/>
      <c r="D14" s="16"/>
      <c r="E14" s="17" t="s">
        <v>15</v>
      </c>
      <c r="F14" s="16"/>
      <c r="G14" s="16"/>
      <c r="H14" s="17"/>
      <c r="I14" s="18"/>
      <c r="J14" s="8" t="s">
        <v>59</v>
      </c>
      <c r="K14" s="227"/>
      <c r="L14" s="227"/>
      <c r="M14" s="228"/>
    </row>
    <row r="15" spans="1:13" ht="12.75" customHeight="1" x14ac:dyDescent="0.25">
      <c r="A15" s="38" t="s">
        <v>65</v>
      </c>
      <c r="B15" s="11" t="s">
        <v>25</v>
      </c>
      <c r="C15" s="21"/>
      <c r="D15" s="21"/>
      <c r="E15" s="39" t="s">
        <v>65</v>
      </c>
      <c r="F15" s="11" t="s">
        <v>21</v>
      </c>
      <c r="G15" s="39"/>
      <c r="H15" s="11"/>
      <c r="I15" s="11"/>
      <c r="J15" s="9"/>
      <c r="K15" s="22"/>
      <c r="L15" s="23"/>
      <c r="M15" s="24"/>
    </row>
    <row r="16" spans="1:13" ht="12.75" customHeight="1" x14ac:dyDescent="0.25">
      <c r="A16" s="38"/>
      <c r="B16" s="11"/>
      <c r="C16" s="25"/>
      <c r="D16" s="21"/>
      <c r="E16" s="39"/>
      <c r="F16" s="11"/>
      <c r="G16" s="39"/>
      <c r="H16" s="11"/>
      <c r="I16" s="11"/>
      <c r="J16" s="9" t="s">
        <v>85</v>
      </c>
      <c r="K16" s="26"/>
      <c r="L16" s="21"/>
      <c r="M16" s="27"/>
    </row>
    <row r="17" spans="1:14" ht="12.75" customHeight="1" x14ac:dyDescent="0.25">
      <c r="C17" s="25"/>
      <c r="D17" s="21"/>
      <c r="E17" s="39"/>
      <c r="F17" s="11"/>
      <c r="G17" s="39"/>
      <c r="H17" s="11"/>
      <c r="I17" s="11"/>
      <c r="J17" s="9" t="s">
        <v>29</v>
      </c>
      <c r="K17" s="231" t="s">
        <v>86</v>
      </c>
      <c r="L17" s="229">
        <v>2</v>
      </c>
      <c r="M17" s="220" t="s">
        <v>98</v>
      </c>
    </row>
    <row r="18" spans="1:14" ht="12.75" customHeight="1" x14ac:dyDescent="0.25">
      <c r="A18" s="38"/>
      <c r="B18" s="11"/>
      <c r="C18" s="25"/>
      <c r="D18" s="21"/>
      <c r="E18" s="39"/>
      <c r="F18" s="11"/>
      <c r="G18" s="39"/>
      <c r="H18" s="11"/>
      <c r="I18" s="11"/>
      <c r="J18" s="9" t="s">
        <v>75</v>
      </c>
      <c r="K18" s="26"/>
      <c r="L18" s="21"/>
      <c r="M18" s="27"/>
    </row>
    <row r="19" spans="1:14" ht="12.75" customHeight="1" x14ac:dyDescent="0.25">
      <c r="A19" s="40"/>
      <c r="B19" s="13"/>
      <c r="C19" s="28"/>
      <c r="D19" s="29"/>
      <c r="E19" s="41"/>
      <c r="F19" s="13"/>
      <c r="G19" s="41"/>
      <c r="H19" s="13"/>
      <c r="I19" s="42"/>
      <c r="J19" s="12" t="s">
        <v>29</v>
      </c>
      <c r="K19" s="232" t="s">
        <v>84</v>
      </c>
      <c r="L19" s="230">
        <v>6</v>
      </c>
      <c r="M19" s="221" t="s">
        <v>98</v>
      </c>
    </row>
    <row r="20" spans="1:14" x14ac:dyDescent="0.25">
      <c r="A20" s="13"/>
      <c r="B20" s="11"/>
      <c r="C20" s="28"/>
      <c r="D20" s="29"/>
      <c r="E20" s="29"/>
      <c r="F20" s="29"/>
      <c r="G20" s="29"/>
      <c r="H20" s="13"/>
      <c r="I20" s="30"/>
      <c r="J20" s="30"/>
      <c r="K20" s="43"/>
      <c r="L20" s="32"/>
      <c r="M20" s="44"/>
    </row>
    <row r="21" spans="1:14" x14ac:dyDescent="0.25">
      <c r="A21" s="161" t="s">
        <v>56</v>
      </c>
      <c r="B21" s="162"/>
      <c r="C21" s="162"/>
      <c r="D21" s="163"/>
      <c r="E21" s="162"/>
      <c r="F21" s="163"/>
      <c r="G21" s="163"/>
      <c r="H21" s="164"/>
      <c r="I21" s="165"/>
      <c r="J21" s="165"/>
      <c r="K21" s="165"/>
      <c r="L21" s="165"/>
      <c r="M21" s="166" t="s">
        <v>30</v>
      </c>
    </row>
    <row r="22" spans="1:14" ht="11.25" customHeight="1" x14ac:dyDescent="0.25">
      <c r="A22" s="45"/>
      <c r="B22" s="46"/>
      <c r="C22" s="46"/>
      <c r="D22" s="47"/>
      <c r="E22" s="47"/>
      <c r="F22" s="47"/>
      <c r="G22" s="47"/>
      <c r="H22" s="48"/>
      <c r="I22" s="48"/>
      <c r="J22" s="49"/>
      <c r="K22" s="50"/>
      <c r="L22" s="51"/>
      <c r="M22" s="52"/>
    </row>
    <row r="23" spans="1:14" s="6" customFormat="1" ht="13.2" customHeight="1" x14ac:dyDescent="0.25">
      <c r="A23" s="53" t="s">
        <v>31</v>
      </c>
      <c r="B23" s="54"/>
      <c r="C23" s="54"/>
      <c r="D23" s="233">
        <v>1</v>
      </c>
      <c r="E23" s="56"/>
      <c r="F23" s="56" t="s">
        <v>32</v>
      </c>
      <c r="G23" s="157" t="s">
        <v>33</v>
      </c>
      <c r="H23" s="145">
        <v>125</v>
      </c>
      <c r="I23" s="59"/>
      <c r="J23" s="193"/>
      <c r="K23" s="219"/>
      <c r="L23" s="60"/>
      <c r="M23" s="181">
        <f>D23*H23</f>
        <v>125</v>
      </c>
    </row>
    <row r="24" spans="1:14" ht="13.5" customHeight="1" x14ac:dyDescent="0.25">
      <c r="A24" s="62"/>
      <c r="B24" s="63"/>
      <c r="C24" s="63"/>
      <c r="D24" s="64"/>
      <c r="E24" s="64"/>
      <c r="F24" s="64"/>
      <c r="G24" s="64"/>
      <c r="H24" s="65"/>
      <c r="I24" s="65"/>
      <c r="J24" s="194"/>
      <c r="K24" s="67"/>
      <c r="L24" s="68"/>
      <c r="M24" s="69"/>
    </row>
    <row r="25" spans="1:14" ht="9.75" customHeight="1" x14ac:dyDescent="0.25">
      <c r="A25" s="70"/>
      <c r="B25" s="70"/>
      <c r="C25" s="70"/>
      <c r="D25" s="70"/>
      <c r="E25" s="70"/>
      <c r="F25" s="70"/>
      <c r="G25" s="70"/>
      <c r="H25" s="71"/>
      <c r="I25" s="71"/>
      <c r="J25" s="70"/>
      <c r="K25" s="72"/>
      <c r="L25" s="73"/>
      <c r="M25" s="74"/>
    </row>
    <row r="26" spans="1:14" x14ac:dyDescent="0.25">
      <c r="A26" s="161" t="s">
        <v>115</v>
      </c>
      <c r="B26" s="162"/>
      <c r="C26" s="162"/>
      <c r="D26" s="163"/>
      <c r="E26" s="162"/>
      <c r="F26" s="163"/>
      <c r="G26" s="163"/>
      <c r="H26" s="164"/>
      <c r="I26" s="165"/>
      <c r="J26" s="165"/>
      <c r="K26" s="165"/>
      <c r="L26" s="165"/>
      <c r="M26" s="166" t="s">
        <v>30</v>
      </c>
    </row>
    <row r="27" spans="1:14" ht="12" customHeight="1" x14ac:dyDescent="0.25">
      <c r="A27" s="45"/>
      <c r="B27" s="46"/>
      <c r="C27" s="46"/>
      <c r="D27" s="47"/>
      <c r="E27" s="47"/>
      <c r="F27" s="47"/>
      <c r="G27" s="47"/>
      <c r="H27" s="48"/>
      <c r="I27" s="48"/>
      <c r="J27" s="49"/>
      <c r="K27" s="50"/>
      <c r="L27" s="51"/>
      <c r="M27" s="52"/>
    </row>
    <row r="28" spans="1:14" x14ac:dyDescent="0.25">
      <c r="A28" s="53" t="s">
        <v>34</v>
      </c>
      <c r="B28" s="54"/>
      <c r="C28" s="54"/>
      <c r="D28" s="233"/>
      <c r="E28" s="56"/>
      <c r="F28" s="56" t="s">
        <v>32</v>
      </c>
      <c r="G28" s="157" t="s">
        <v>4</v>
      </c>
      <c r="H28" s="159">
        <v>0.7</v>
      </c>
      <c r="I28" s="57"/>
      <c r="J28" s="58"/>
      <c r="K28" s="59"/>
      <c r="L28" s="60"/>
      <c r="M28" s="181">
        <f>D28*H28</f>
        <v>0</v>
      </c>
      <c r="N28" s="6"/>
    </row>
    <row r="29" spans="1:14" x14ac:dyDescent="0.25">
      <c r="A29" s="53"/>
      <c r="B29" s="54"/>
      <c r="C29" s="54"/>
      <c r="D29" s="185"/>
      <c r="E29" s="56"/>
      <c r="F29" s="56"/>
      <c r="G29" s="157"/>
      <c r="H29" s="51"/>
      <c r="I29" s="57"/>
      <c r="J29" s="58"/>
      <c r="K29" s="59"/>
      <c r="L29" s="60"/>
      <c r="M29" s="181"/>
    </row>
    <row r="30" spans="1:14" x14ac:dyDescent="0.25">
      <c r="A30" s="53" t="s">
        <v>61</v>
      </c>
      <c r="B30" s="54"/>
      <c r="C30" s="54"/>
      <c r="D30" s="234" t="s">
        <v>76</v>
      </c>
      <c r="E30" s="235"/>
      <c r="F30" s="236"/>
      <c r="G30" s="237"/>
      <c r="H30" s="56" t="s">
        <v>60</v>
      </c>
      <c r="J30" s="238" t="s">
        <v>97</v>
      </c>
      <c r="K30" s="239"/>
      <c r="L30" s="240"/>
      <c r="M30" s="181"/>
    </row>
    <row r="31" spans="1:14" ht="12" customHeight="1" x14ac:dyDescent="0.25">
      <c r="A31" s="62"/>
      <c r="B31" s="63"/>
      <c r="C31" s="63"/>
      <c r="D31" s="64"/>
      <c r="E31" s="64"/>
      <c r="F31" s="64"/>
      <c r="G31" s="64"/>
      <c r="H31" s="65"/>
      <c r="I31" s="65"/>
      <c r="J31" s="66"/>
      <c r="K31" s="67"/>
      <c r="L31" s="68"/>
      <c r="M31" s="69"/>
    </row>
    <row r="32" spans="1:14" ht="10.5" customHeight="1" x14ac:dyDescent="0.25">
      <c r="A32" s="70"/>
      <c r="B32" s="70"/>
      <c r="C32" s="70"/>
      <c r="D32" s="70"/>
      <c r="E32" s="70"/>
      <c r="F32" s="70"/>
      <c r="G32" s="70"/>
      <c r="H32" s="71"/>
      <c r="I32" s="71"/>
      <c r="J32" s="70"/>
      <c r="K32" s="72"/>
      <c r="L32" s="73"/>
      <c r="M32" s="74"/>
    </row>
    <row r="33" spans="1:13" x14ac:dyDescent="0.25">
      <c r="A33" s="161" t="s">
        <v>114</v>
      </c>
      <c r="B33" s="162"/>
      <c r="C33" s="162"/>
      <c r="D33" s="163"/>
      <c r="E33" s="162"/>
      <c r="F33" s="163"/>
      <c r="G33" s="163"/>
      <c r="H33" s="164"/>
      <c r="I33" s="167"/>
      <c r="J33" s="168" t="s">
        <v>35</v>
      </c>
      <c r="K33" s="168" t="s">
        <v>36</v>
      </c>
      <c r="L33" s="168" t="s">
        <v>37</v>
      </c>
      <c r="M33" s="166" t="s">
        <v>30</v>
      </c>
    </row>
    <row r="34" spans="1:13" x14ac:dyDescent="0.25">
      <c r="A34" s="257" t="s">
        <v>96</v>
      </c>
      <c r="B34" s="258"/>
      <c r="C34" s="258"/>
      <c r="D34" s="258"/>
      <c r="E34" s="258"/>
      <c r="F34" s="258"/>
      <c r="G34" s="258"/>
      <c r="H34" s="258"/>
      <c r="I34" s="259"/>
      <c r="J34" s="241"/>
      <c r="K34" s="242"/>
      <c r="L34" s="263">
        <f>IFERROR(1/VLOOKUP(J34,A$49:B$52,2,FALSE),0)</f>
        <v>0</v>
      </c>
      <c r="M34" s="52">
        <f>K34*L34</f>
        <v>0</v>
      </c>
    </row>
    <row r="35" spans="1:13" ht="11.25" customHeight="1" x14ac:dyDescent="0.25">
      <c r="A35" s="257" t="s">
        <v>88</v>
      </c>
      <c r="B35" s="258"/>
      <c r="C35" s="258"/>
      <c r="D35" s="258"/>
      <c r="E35" s="258"/>
      <c r="F35" s="258"/>
      <c r="G35" s="258"/>
      <c r="H35" s="258"/>
      <c r="I35" s="259"/>
      <c r="J35" s="241"/>
      <c r="K35" s="242"/>
      <c r="L35" s="263">
        <f t="shared" ref="L35:L38" si="0">IFERROR(1/VLOOKUP(J35,A$49:B$52,2,FALSE),0)</f>
        <v>0</v>
      </c>
      <c r="M35" s="52">
        <f>K35*L35</f>
        <v>0</v>
      </c>
    </row>
    <row r="36" spans="1:13" ht="11.25" customHeight="1" x14ac:dyDescent="0.25">
      <c r="A36" s="257"/>
      <c r="B36" s="258"/>
      <c r="C36" s="258"/>
      <c r="D36" s="258"/>
      <c r="E36" s="258"/>
      <c r="F36" s="258"/>
      <c r="G36" s="258"/>
      <c r="H36" s="258"/>
      <c r="I36" s="259"/>
      <c r="J36" s="241"/>
      <c r="K36" s="242"/>
      <c r="L36" s="263">
        <f t="shared" ref="L36" si="1">IFERROR(1/VLOOKUP(J36,A$49:B$52,2,FALSE),0)</f>
        <v>0</v>
      </c>
      <c r="M36" s="52">
        <f>K36*L36</f>
        <v>0</v>
      </c>
    </row>
    <row r="37" spans="1:13" ht="11.25" customHeight="1" x14ac:dyDescent="0.25">
      <c r="A37" s="257"/>
      <c r="B37" s="258"/>
      <c r="C37" s="258"/>
      <c r="D37" s="258"/>
      <c r="E37" s="258"/>
      <c r="F37" s="258"/>
      <c r="G37" s="258"/>
      <c r="H37" s="258"/>
      <c r="I37" s="259"/>
      <c r="J37" s="241"/>
      <c r="K37" s="242"/>
      <c r="L37" s="263">
        <f t="shared" si="0"/>
        <v>0</v>
      </c>
      <c r="M37" s="52">
        <f>K37*L37</f>
        <v>0</v>
      </c>
    </row>
    <row r="38" spans="1:13" ht="11.25" customHeight="1" x14ac:dyDescent="0.25">
      <c r="A38" s="257"/>
      <c r="B38" s="258"/>
      <c r="C38" s="258"/>
      <c r="D38" s="258"/>
      <c r="E38" s="258"/>
      <c r="F38" s="258"/>
      <c r="G38" s="258"/>
      <c r="H38" s="258"/>
      <c r="I38" s="259"/>
      <c r="J38" s="241"/>
      <c r="K38" s="242"/>
      <c r="L38" s="263">
        <f t="shared" si="0"/>
        <v>0</v>
      </c>
      <c r="M38" s="52">
        <f>K38*L38</f>
        <v>0</v>
      </c>
    </row>
    <row r="39" spans="1:13" s="177" customFormat="1" ht="9.75" customHeight="1" x14ac:dyDescent="0.25">
      <c r="A39" s="172"/>
      <c r="B39" s="172"/>
      <c r="C39" s="172"/>
      <c r="D39" s="172"/>
      <c r="E39" s="172"/>
      <c r="F39" s="172"/>
      <c r="G39" s="172"/>
      <c r="H39" s="173"/>
      <c r="I39" s="173"/>
      <c r="J39" s="172"/>
      <c r="K39" s="222"/>
      <c r="L39" s="223"/>
      <c r="M39" s="224"/>
    </row>
    <row r="40" spans="1:13" x14ac:dyDescent="0.25">
      <c r="A40" s="169" t="s">
        <v>53</v>
      </c>
      <c r="B40" s="170"/>
      <c r="C40" s="170"/>
      <c r="D40" s="163"/>
      <c r="E40" s="170"/>
      <c r="F40" s="163"/>
      <c r="G40" s="163"/>
      <c r="H40" s="171"/>
      <c r="I40" s="167"/>
      <c r="J40" s="168" t="s">
        <v>35</v>
      </c>
      <c r="K40" s="168" t="s">
        <v>36</v>
      </c>
      <c r="L40" s="168" t="s">
        <v>37</v>
      </c>
      <c r="M40" s="166" t="s">
        <v>30</v>
      </c>
    </row>
    <row r="41" spans="1:13" x14ac:dyDescent="0.25">
      <c r="A41" s="257"/>
      <c r="B41" s="258"/>
      <c r="C41" s="258"/>
      <c r="D41" s="258"/>
      <c r="E41" s="258"/>
      <c r="F41" s="258"/>
      <c r="G41" s="258"/>
      <c r="H41" s="258"/>
      <c r="I41" s="259"/>
      <c r="J41" s="241"/>
      <c r="K41" s="242"/>
      <c r="L41" s="264">
        <f>IFERROR(1/VLOOKUP(J41,A$49:B$52,2,FALSE),0)</f>
        <v>0</v>
      </c>
      <c r="M41" s="159">
        <f>K41*L41</f>
        <v>0</v>
      </c>
    </row>
    <row r="42" spans="1:13" x14ac:dyDescent="0.25">
      <c r="A42" s="257"/>
      <c r="B42" s="258"/>
      <c r="C42" s="258"/>
      <c r="D42" s="258"/>
      <c r="E42" s="258"/>
      <c r="F42" s="258"/>
      <c r="G42" s="258"/>
      <c r="H42" s="258"/>
      <c r="I42" s="259"/>
      <c r="J42" s="241"/>
      <c r="K42" s="242"/>
      <c r="L42" s="264">
        <f t="shared" ref="L42:L45" si="2">IFERROR(1/VLOOKUP(J42,A$49:B$52,2,FALSE),0)</f>
        <v>0</v>
      </c>
      <c r="M42" s="159">
        <f>K42*L42</f>
        <v>0</v>
      </c>
    </row>
    <row r="43" spans="1:13" x14ac:dyDescent="0.25">
      <c r="A43" s="257"/>
      <c r="B43" s="258"/>
      <c r="C43" s="258"/>
      <c r="D43" s="258"/>
      <c r="E43" s="258"/>
      <c r="F43" s="258"/>
      <c r="G43" s="258"/>
      <c r="H43" s="258"/>
      <c r="I43" s="259"/>
      <c r="J43" s="241"/>
      <c r="K43" s="242"/>
      <c r="L43" s="264">
        <f t="shared" ref="L43" si="3">IFERROR(1/VLOOKUP(J43,A$49:B$52,2,FALSE),0)</f>
        <v>0</v>
      </c>
      <c r="M43" s="159">
        <f>K43*L43</f>
        <v>0</v>
      </c>
    </row>
    <row r="44" spans="1:13" x14ac:dyDescent="0.25">
      <c r="A44" s="257"/>
      <c r="B44" s="258"/>
      <c r="C44" s="258"/>
      <c r="D44" s="258"/>
      <c r="E44" s="258"/>
      <c r="F44" s="258"/>
      <c r="G44" s="258"/>
      <c r="H44" s="258"/>
      <c r="I44" s="259"/>
      <c r="J44" s="241"/>
      <c r="K44" s="242"/>
      <c r="L44" s="264">
        <f t="shared" si="2"/>
        <v>0</v>
      </c>
      <c r="M44" s="159">
        <f>K44*L44</f>
        <v>0</v>
      </c>
    </row>
    <row r="45" spans="1:13" x14ac:dyDescent="0.25">
      <c r="A45" s="257"/>
      <c r="B45" s="258"/>
      <c r="C45" s="258"/>
      <c r="D45" s="258"/>
      <c r="E45" s="258"/>
      <c r="F45" s="258"/>
      <c r="G45" s="258"/>
      <c r="H45" s="258"/>
      <c r="I45" s="259"/>
      <c r="J45" s="241"/>
      <c r="K45" s="242"/>
      <c r="L45" s="264">
        <f t="shared" si="2"/>
        <v>0</v>
      </c>
      <c r="M45" s="159">
        <f>K45*L45</f>
        <v>0</v>
      </c>
    </row>
    <row r="46" spans="1:13" x14ac:dyDescent="0.25">
      <c r="A46" s="144"/>
      <c r="B46" s="54"/>
      <c r="C46" s="54"/>
      <c r="D46" s="56"/>
      <c r="E46" s="56"/>
      <c r="F46" s="56"/>
      <c r="G46" s="56"/>
      <c r="H46" s="57"/>
      <c r="I46" s="57"/>
      <c r="J46" s="58"/>
      <c r="K46" s="59"/>
      <c r="L46" s="60"/>
      <c r="M46" s="61"/>
    </row>
    <row r="47" spans="1:13" ht="13.8" thickBot="1" x14ac:dyDescent="0.3">
      <c r="A47" s="169" t="s">
        <v>106</v>
      </c>
      <c r="B47" s="170"/>
      <c r="C47" s="170"/>
      <c r="D47" s="163"/>
      <c r="E47" s="170"/>
      <c r="F47" s="163"/>
      <c r="G47" s="88"/>
      <c r="H47" s="90" t="s">
        <v>99</v>
      </c>
      <c r="I47" s="269"/>
      <c r="J47" s="269"/>
      <c r="K47" s="91"/>
      <c r="L47" s="92" t="s">
        <v>4</v>
      </c>
      <c r="M47" s="180">
        <f>+M23</f>
        <v>125</v>
      </c>
    </row>
    <row r="48" spans="1:13" ht="14.4" thickTop="1" thickBot="1" x14ac:dyDescent="0.3">
      <c r="B48" s="265" t="s">
        <v>4</v>
      </c>
      <c r="D48" s="88"/>
      <c r="E48" s="256"/>
      <c r="F48" s="88"/>
      <c r="G48" s="88"/>
      <c r="H48" s="270" t="s">
        <v>100</v>
      </c>
      <c r="I48" s="271"/>
      <c r="J48" s="271"/>
      <c r="K48" s="272"/>
      <c r="L48" s="273" t="s">
        <v>4</v>
      </c>
      <c r="M48" s="274">
        <f>+M28+SUM(M34:M38)+SUM(M41:M45)</f>
        <v>0</v>
      </c>
    </row>
    <row r="49" spans="1:13" ht="14.4" thickTop="1" thickBot="1" x14ac:dyDescent="0.3">
      <c r="A49" s="86" t="s">
        <v>64</v>
      </c>
      <c r="B49" s="261">
        <v>12.3918</v>
      </c>
      <c r="C49" s="87"/>
      <c r="D49" s="262"/>
      <c r="E49" s="88"/>
      <c r="F49" s="88"/>
      <c r="G49" s="88"/>
      <c r="H49" s="270" t="s">
        <v>101</v>
      </c>
      <c r="I49" s="271"/>
      <c r="J49" s="271"/>
      <c r="K49" s="272"/>
      <c r="L49" s="273" t="s">
        <v>4</v>
      </c>
      <c r="M49" s="274">
        <f>-M47*(1-(1/(1-0.3)))</f>
        <v>53.571428571428577</v>
      </c>
    </row>
    <row r="50" spans="1:13" ht="14.4" thickTop="1" thickBot="1" x14ac:dyDescent="0.3">
      <c r="A50" s="86" t="s">
        <v>107</v>
      </c>
      <c r="B50" s="261">
        <v>1.0429999999999999</v>
      </c>
      <c r="C50" s="87"/>
      <c r="D50" s="260"/>
      <c r="E50" s="88"/>
      <c r="F50" s="88"/>
      <c r="G50" s="88"/>
      <c r="H50" s="270"/>
      <c r="I50" s="271"/>
      <c r="J50" s="271"/>
      <c r="K50" s="272"/>
      <c r="L50" s="273"/>
      <c r="M50" s="274"/>
    </row>
    <row r="51" spans="1:13" ht="14.4" thickTop="1" thickBot="1" x14ac:dyDescent="0.3">
      <c r="A51" s="266" t="s">
        <v>93</v>
      </c>
      <c r="B51" s="261">
        <v>11.9945</v>
      </c>
      <c r="C51" s="87"/>
      <c r="D51" s="260"/>
      <c r="E51" s="88"/>
      <c r="F51" s="88"/>
      <c r="G51" s="88"/>
      <c r="H51" s="270" t="s">
        <v>103</v>
      </c>
      <c r="I51" s="271"/>
      <c r="J51" s="271"/>
      <c r="K51" s="272"/>
      <c r="L51" s="289" t="s">
        <v>64</v>
      </c>
      <c r="M51" s="275">
        <f>(M47+M48)*VLOOKUP(L51,A$49:B$52,2,FALSE)</f>
        <v>1548.9749999999999</v>
      </c>
    </row>
    <row r="52" spans="1:13" ht="14.4" thickTop="1" thickBot="1" x14ac:dyDescent="0.3">
      <c r="A52" s="266"/>
      <c r="B52" s="261"/>
      <c r="C52" s="87"/>
      <c r="D52" s="88"/>
      <c r="E52" s="88"/>
      <c r="F52" s="88"/>
      <c r="G52" s="88"/>
      <c r="H52" s="270" t="s">
        <v>104</v>
      </c>
      <c r="I52" s="271"/>
      <c r="J52" s="271"/>
      <c r="K52" s="272"/>
      <c r="L52" s="289" t="s">
        <v>64</v>
      </c>
      <c r="M52" s="275">
        <f>(M47+M48+M49)*VLOOKUP(L52,A$49:B$52,2,FALSE)</f>
        <v>2212.8214285714289</v>
      </c>
    </row>
    <row r="53" spans="1:13" ht="13.05" customHeight="1" thickTop="1" x14ac:dyDescent="0.25">
      <c r="A53" s="70"/>
      <c r="B53" s="70"/>
      <c r="C53" s="70"/>
      <c r="D53" s="70"/>
      <c r="E53" s="70"/>
      <c r="F53" s="70"/>
      <c r="G53" s="70"/>
      <c r="H53" s="71"/>
      <c r="I53" s="71"/>
      <c r="J53" s="201"/>
      <c r="K53" s="203"/>
      <c r="L53" s="93"/>
      <c r="M53" s="200"/>
    </row>
    <row r="54" spans="1:13" x14ac:dyDescent="0.25">
      <c r="A54" s="169" t="s">
        <v>105</v>
      </c>
      <c r="B54" s="170"/>
      <c r="C54" s="170"/>
      <c r="D54" s="163"/>
      <c r="E54" s="170"/>
      <c r="F54" s="163"/>
      <c r="G54" s="163"/>
      <c r="H54" s="171"/>
      <c r="I54" s="165"/>
      <c r="J54" s="165"/>
      <c r="K54" s="165"/>
      <c r="L54" s="165"/>
      <c r="M54" s="178"/>
    </row>
    <row r="55" spans="1:13" x14ac:dyDescent="0.25">
      <c r="A55" s="247" t="s">
        <v>108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9"/>
    </row>
    <row r="56" spans="1:13" x14ac:dyDescent="0.25">
      <c r="A56" s="250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2"/>
    </row>
    <row r="57" spans="1:13" x14ac:dyDescent="0.25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5"/>
    </row>
    <row r="58" spans="1:13" s="150" customFormat="1" ht="9.6" x14ac:dyDescent="0.2">
      <c r="A58" s="160" t="s">
        <v>57</v>
      </c>
      <c r="B58" s="146"/>
      <c r="C58" s="146"/>
      <c r="D58" s="147"/>
      <c r="E58" s="147"/>
      <c r="F58" s="147"/>
      <c r="G58" s="147"/>
      <c r="H58" s="148"/>
      <c r="I58" s="148"/>
      <c r="J58" s="148"/>
      <c r="K58" s="148"/>
      <c r="L58" s="148"/>
      <c r="M58" s="149"/>
    </row>
    <row r="59" spans="1:13" s="150" customFormat="1" ht="9.6" x14ac:dyDescent="0.2">
      <c r="A59" s="154"/>
      <c r="B59" s="151"/>
      <c r="C59" s="151"/>
      <c r="D59" s="151"/>
      <c r="E59" s="151"/>
      <c r="F59" s="151"/>
      <c r="G59" s="151"/>
      <c r="H59" s="148"/>
      <c r="I59" s="148"/>
      <c r="J59" s="151"/>
      <c r="K59" s="152"/>
      <c r="L59" s="153"/>
      <c r="M59" s="149"/>
    </row>
    <row r="60" spans="1:13" s="150" customFormat="1" ht="9.6" x14ac:dyDescent="0.2">
      <c r="A60" s="154"/>
      <c r="B60" s="151"/>
      <c r="C60" s="151"/>
      <c r="D60" s="151"/>
      <c r="E60" s="151"/>
      <c r="F60" s="151"/>
      <c r="G60" s="151"/>
      <c r="H60" s="148"/>
      <c r="I60" s="148"/>
      <c r="J60" s="151"/>
      <c r="K60" s="152"/>
      <c r="L60" s="153"/>
      <c r="M60" s="149"/>
    </row>
    <row r="61" spans="1:13" ht="15" x14ac:dyDescent="0.25">
      <c r="H61" s="7"/>
      <c r="I61" s="7"/>
      <c r="K61" s="95"/>
      <c r="M61" s="155"/>
    </row>
    <row r="62" spans="1:13" ht="19.8" x14ac:dyDescent="0.5">
      <c r="A62" s="204" t="s">
        <v>39</v>
      </c>
      <c r="B62" s="205"/>
      <c r="C62" s="276"/>
      <c r="D62" s="276"/>
      <c r="E62" s="276"/>
      <c r="F62" s="97" t="s">
        <v>40</v>
      </c>
      <c r="G62" s="97"/>
      <c r="H62" s="243" t="s">
        <v>102</v>
      </c>
      <c r="I62" s="244"/>
      <c r="J62" s="244"/>
      <c r="K62" s="244"/>
      <c r="L62" s="245"/>
      <c r="M62" s="246"/>
    </row>
    <row r="63" spans="1:13" ht="6.75" customHeight="1" x14ac:dyDescent="0.25">
      <c r="A63" s="99"/>
      <c r="B63" s="100"/>
      <c r="C63" s="100"/>
      <c r="D63" s="100"/>
      <c r="E63" s="100"/>
      <c r="F63" s="88"/>
      <c r="G63" s="88"/>
      <c r="H63" s="56"/>
      <c r="I63" s="56"/>
      <c r="J63" s="56"/>
      <c r="K63" s="56"/>
      <c r="L63" s="56"/>
      <c r="M63" s="37"/>
    </row>
    <row r="64" spans="1:13" x14ac:dyDescent="0.25">
      <c r="A64" s="209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1"/>
    </row>
    <row r="65" spans="1:13" x14ac:dyDescent="0.25">
      <c r="A65" s="142"/>
      <c r="K65" s="95"/>
      <c r="M65" s="96"/>
    </row>
    <row r="66" spans="1:1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10"/>
      <c r="L66" s="6"/>
      <c r="M66" s="143"/>
    </row>
    <row r="88" spans="1:1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mergeCells count="26">
    <mergeCell ref="A45:I45"/>
    <mergeCell ref="C62:E62"/>
    <mergeCell ref="A43:I43"/>
    <mergeCell ref="A36:I36"/>
    <mergeCell ref="K10:M10"/>
    <mergeCell ref="K8:M8"/>
    <mergeCell ref="K9:M9"/>
    <mergeCell ref="H11:I11"/>
    <mergeCell ref="K14:M14"/>
    <mergeCell ref="A55:M57"/>
    <mergeCell ref="A34:I34"/>
    <mergeCell ref="A35:I35"/>
    <mergeCell ref="A37:I37"/>
    <mergeCell ref="A38:I38"/>
    <mergeCell ref="A41:I41"/>
    <mergeCell ref="A42:I42"/>
    <mergeCell ref="A44:I44"/>
    <mergeCell ref="A4:M4"/>
    <mergeCell ref="A5:M5"/>
    <mergeCell ref="A7:M7"/>
    <mergeCell ref="A13:M13"/>
    <mergeCell ref="A64:M64"/>
    <mergeCell ref="C8:I8"/>
    <mergeCell ref="C9:I9"/>
    <mergeCell ref="C10:I10"/>
    <mergeCell ref="C11:F11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SWE</vt:lpstr>
      <vt:lpstr>Internat.</vt:lpstr>
      <vt:lpstr>SWE!Utskriftsområde</vt:lpstr>
    </vt:vector>
  </TitlesOfParts>
  <Company>FIS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Plüss</dc:creator>
  <cp:lastModifiedBy>Erik Björelind</cp:lastModifiedBy>
  <cp:lastPrinted>2023-09-19T10:32:12Z</cp:lastPrinted>
  <dcterms:created xsi:type="dcterms:W3CDTF">1999-06-11T15:16:54Z</dcterms:created>
  <dcterms:modified xsi:type="dcterms:W3CDTF">2023-09-19T11:26:35Z</dcterms:modified>
</cp:coreProperties>
</file>